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drawings/drawing1.xml" ContentType="application/vnd.openxmlformats-officedocument.drawing+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0385" windowHeight="8355"/>
  </bookViews>
  <sheets>
    <sheet name="ĐÁNH GIÁ GV" sheetId="1" r:id="rId1"/>
    <sheet name="Sheet2" sheetId="2" r:id="rId2"/>
    <sheet name="Sheet3" sheetId="3" r:id="rId3"/>
  </sheets>
  <calcPr calcId="144525"/>
</workbook>
</file>

<file path=xl/sharedStrings.xml><?xml version="1.0" encoding="utf-8"?>
<sst xmlns="http://schemas.openxmlformats.org/spreadsheetml/2006/main" count="164">
  <si>
    <t>PHIẾU ĐÁNH GIÁ, XẾP LOẠI CHUYÊN MÔN, NGHIỆP VỤ CỦA NHÀ GIÁO</t>
  </si>
  <si>
    <t>Năm học: 2017-2018</t>
  </si>
  <si>
    <t xml:space="preserve">         Họ và tên: CHẾ VÂN CẦM</t>
  </si>
  <si>
    <t xml:space="preserve">         Khoa, tổ bộ môn: Khoa Công nghệ may và thời trang</t>
  </si>
  <si>
    <t xml:space="preserve">         Cấp trình độ giảng dạy: Cao đẳng</t>
  </si>
  <si>
    <t xml:space="preserve">         Nhiệm vụ được phân công giảng dạy (Lý thuyết, thực hành, tích hợp): Lý thuyết, thực hành, tích hợp</t>
  </si>
  <si>
    <r>
      <rPr>
        <i/>
        <sz val="13"/>
        <color rgb="FF000000"/>
        <rFont val="Times New Roman"/>
        <charset val="134"/>
      </rPr>
      <t xml:space="preserve">        </t>
    </r>
    <r>
      <rPr>
        <i/>
        <sz val="13"/>
        <color rgb="FFFF0000"/>
        <rFont val="Times New Roman"/>
        <charset val="134"/>
      </rPr>
      <t>Ghi chú: Nhà giáo chỉ cho điểm vào cột: "Nhà giáo tự cho điểm" và ghi các minh chứng vào cột: Các minh chứng của Nhà giáo.
                      Các ô tô màu Nhà giáo không nhập điểm hoặc không ghi các minh chứng vào các ô đó
                     Các Trưởng bộ môn cho điểm Nhà giáo thuộc bộ môn quản lý vào các ô màu hồng (sau khi Trưởng khoa chấm xong).</t>
    </r>
  </si>
  <si>
    <t>Các tiêu chí và tiêu chuẩn</t>
  </si>
  <si>
    <t>Điểm tối đa</t>
  </si>
  <si>
    <t>Nhà giáo tự đánh giá xếp loại</t>
  </si>
  <si>
    <t>Khoa đánh giá, xếp loại</t>
  </si>
  <si>
    <r>
      <rPr>
        <b/>
        <i/>
        <sz val="12"/>
        <color rgb="FF000000"/>
        <rFont val="Times New Roman"/>
        <charset val="134"/>
      </rPr>
      <t xml:space="preserve">Điểm đánh giá đạt được </t>
    </r>
    <r>
      <rPr>
        <b/>
        <i/>
        <sz val="12"/>
        <color rgb="FFFF0000"/>
        <rFont val="Times New Roman"/>
        <charset val="134"/>
      </rPr>
      <t>(Nhà giáo tự cho điểm)</t>
    </r>
  </si>
  <si>
    <t>Tỷ lệ % của điểm đánh giá đạt được so với điểm đánh giá tối đa của mỗi tiêu chuẩn</t>
  </si>
  <si>
    <r>
      <rPr>
        <b/>
        <i/>
        <sz val="12"/>
        <color rgb="FF000000"/>
        <rFont val="Times New Roman"/>
        <charset val="134"/>
      </rPr>
      <t>Các minh chứng</t>
    </r>
    <r>
      <rPr>
        <b/>
        <i/>
        <sz val="12"/>
        <color rgb="FFFF0000"/>
        <rFont val="Times New Roman"/>
        <charset val="134"/>
      </rPr>
      <t xml:space="preserve"> (Nhà giáo nhập minh chứng ở cột này; Mỗi tiêu chuẩn cho điểm phải có minh chứng)</t>
    </r>
  </si>
  <si>
    <r>
      <rPr>
        <b/>
        <i/>
        <sz val="12"/>
        <color rgb="FF000000"/>
        <rFont val="Times New Roman"/>
        <charset val="134"/>
      </rPr>
      <t xml:space="preserve">Điểm đánh giá đạt được </t>
    </r>
    <r>
      <rPr>
        <b/>
        <i/>
        <sz val="12"/>
        <color rgb="FFFF0000"/>
        <rFont val="Times New Roman"/>
        <charset val="134"/>
      </rPr>
      <t>(Dành cho Trưởng bộ môn)</t>
    </r>
  </si>
  <si>
    <r>
      <rPr>
        <b/>
        <i/>
        <sz val="12"/>
        <color rgb="FF000000"/>
        <rFont val="Times New Roman"/>
        <charset val="134"/>
      </rPr>
      <t xml:space="preserve">Điểm đánh giá đạt được </t>
    </r>
    <r>
      <rPr>
        <b/>
        <i/>
        <sz val="12"/>
        <color rgb="FFFF0000"/>
        <rFont val="Times New Roman"/>
        <charset val="134"/>
      </rPr>
      <t>(Dành cho Trưởng khoa)</t>
    </r>
  </si>
  <si>
    <t>Tỷ lệ % của điểm đánh giá đạt được so với điểm đánh giá tối đa của mỗi tiêu chuẩn</t>
  </si>
  <si>
    <r>
      <rPr>
        <b/>
        <i/>
        <sz val="12"/>
        <color rgb="FF000000"/>
        <rFont val="Times New Roman"/>
        <charset val="134"/>
      </rPr>
      <t>Các minh chứng</t>
    </r>
    <r>
      <rPr>
        <b/>
        <i/>
        <sz val="12"/>
        <color rgb="FFFF0000"/>
        <rFont val="Times New Roman"/>
        <charset val="134"/>
      </rPr>
      <t xml:space="preserve"> (Khoa nhập minh chứng ở cột này; Mỗi tiêu chuẩn cho điểm phải có minh chứng)</t>
    </r>
  </si>
  <si>
    <t xml:space="preserve">     Tiêu chí 1 về Năng lực chuyên môn</t>
  </si>
  <si>
    <t xml:space="preserve">     - Tiêu chuẩn 1: Trình độ chuyên môn</t>
  </si>
  <si>
    <r>
      <rPr>
        <sz val="12"/>
        <color rgb="FF000000"/>
        <rFont val="Times New Roman"/>
        <charset val="134"/>
      </rPr>
      <t xml:space="preserve"> + </t>
    </r>
    <r>
      <rPr>
        <sz val="9"/>
        <color rgb="FF000000"/>
        <rFont val="Times New Roman"/>
        <charset val="134"/>
      </rPr>
      <t>Có bằng tốt nghiệp đại học chuyên ngành hoặc đại học sư phạm chuyên ngành trở lên, phù hợp với ngành, nghề giảng dạy và có một trong các chứng chỉ kỹ năng nghề phù hợp với ngành, nghề giảng dạy để dạy thực hành trình độ cao đẳng sau: Chứng chỉ kỹ năng nghề quốc gia Bậc 3 hoặc chứng nhận bậc thợ 5/7, 4/6 trở lên hoặc bằng tốt nghiệp cao đẳng nghề hoặc chứng chỉ kỹ năng thực hành nghề trình độ cao đẳng nghề hoặc tương đương;</t>
    </r>
  </si>
  <si>
    <t xml:space="preserve">
- Bằng tốt nghiệp đại học ngành Thiết kế thời trang.
- Chứng nhận bậc thợ 3/7.</t>
  </si>
  <si>
    <t xml:space="preserve"> Bằng tốt nghiệp đại học ngành Thiết kế thời trang.
- Chứng nhận bậc thợ 3/7.</t>
  </si>
  <si>
    <t xml:space="preserve">  + Nắm vững kiến thức ngành, nghề được phân công giảng dạy;</t>
  </si>
  <si>
    <t>- Tham gia giảng dạy các môn lý thuyết, thực hành nghề.</t>
  </si>
  <si>
    <t>Dự giờ; 
Xây dựng các chương trình đào tạo cho khoa;
Hướng dẫn SV thi giỏi nghề cấp thành phố;</t>
  </si>
  <si>
    <t xml:space="preserve">  + Có kiến thức về ngành, nghề liên quan;</t>
  </si>
  <si>
    <t>Sử dụng thành thạo phần mềm Photoshop(chỉnh sửa hình ảnh).</t>
  </si>
  <si>
    <t xml:space="preserve">Xây dựng các chương trình đào tạo cho khoa;
 Hướng dẫn SV thi giỏi nghề cấp thành phố; </t>
  </si>
  <si>
    <t xml:space="preserve">  + Hiểu biết về thực tiễn nghề nghiệp, tiến bộ khoa học kỹ thuật, công nghệ mới và kỹ thuật an toàn, vệ sinh lao động của ngành, nghề được phân công giảng dạy</t>
  </si>
  <si>
    <t>Tham gia giảng dạy các môn thực hành nghề, giáo dục vệ sinh an toàn lao động cho sinh viên, học sinh</t>
  </si>
  <si>
    <t>Xây dựng các chương trình đào tạo cho khoa; 
Có quan hệ với doanh nghiệp thông qua việc đưa sinh viên đi thực tập</t>
  </si>
  <si>
    <t xml:space="preserve">  + Thực hiện thành thạo các kỹ năng của ngành, nghề được phân công giảng dạy</t>
  </si>
  <si>
    <t xml:space="preserve"> Tham gia giảng dạy các môn thực hành nghề.
- Tham gia hướng dẫn, chấm điểm đồ án môn học cho sinh viên. </t>
  </si>
  <si>
    <t xml:space="preserve">Hướng dẫn dạy thực hành; Hướng dẫn SV thi giỏi nghề cấp thành phố; </t>
  </si>
  <si>
    <t xml:space="preserve">  + Tổ chức thành thạo các hoạt động lao động sản xuất, dịch vụ ngành, nghề được phân công giảng dạy</t>
  </si>
  <si>
    <t>Giới thiệu việc làm cho học sinh – sinh viên.</t>
  </si>
  <si>
    <t xml:space="preserve">     - Tiêu chuẩn 2:  Trình độ ngoại ngữ</t>
  </si>
  <si>
    <t xml:space="preserve">  + Đối vối giáo viên, giảng viên không chuyên ngành ngoại ngữ: Có trình độ ngoại ngữ Bậc 2 (A2) theo quy định tại Thông tư số 01/2014/TT-BGDĐT ngày 24/01/2014 của Bộ Giáo dục và Đào tạo ban hành Khung năng lực ngoại ngữ 6 bậc dùng cho Việt Nam hoặc tương đương trở lên. 
+ Đối với giáo viên, giảng viên chuyên ngành ngoại ngữ (giáo viên, giảng viên tổ Anh văn thuộc Khoa KHCB): Có trình độ ngoại ngữ Bậc 5 (C1) theo quy định tại Thông tư số 01/2014/TT-BGDĐT ngày 24/01/2014 của Bộ Giáo dục và Đào tạo ban hành Khung năng lực ngoại ngữ 6 bậc dùng cho Việt Nam hoặc tương đương trở lên. Và trình độ ngoại ngữ thứ hai phải đạt Bậc 2 (A2) theo quy định tại Thông tư số 01/2014/TT-BGDĐT.</t>
  </si>
  <si>
    <t>Chứng chỉ ngoại ngữ
Trình độ B</t>
  </si>
  <si>
    <r>
      <rPr>
        <sz val="12"/>
        <color rgb="FF000000"/>
        <rFont val="Times New Roman"/>
        <charset val="134"/>
      </rPr>
      <t xml:space="preserve"> + </t>
    </r>
    <r>
      <rPr>
        <sz val="9"/>
        <color rgb="FF000000"/>
        <rFont val="Times New Roman"/>
        <charset val="134"/>
      </rPr>
      <t>Đọc và hiểu tài liệu chuyên ngành phục vụ công tác giảng dạy; mô tả được một số công việc cơ bản của ngành, nghề được phân công giảng dạy.</t>
    </r>
  </si>
  <si>
    <t>Đọc được các sách chuyên nghành bằng tiếng anh (Tham khảo tài liệu tiếng anh dạy môn drapping)</t>
  </si>
  <si>
    <t>Đoc tai lieu anh van giang day</t>
  </si>
  <si>
    <t xml:space="preserve">     - Tiêu chuẩn 3: Trình độ tin học</t>
  </si>
  <si>
    <t xml:space="preserve"> +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</si>
  <si>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t>Chứng chỉ tin học ứng dụng trình độ A.</t>
  </si>
  <si>
    <r>
      <rPr>
        <sz val="12"/>
        <color rgb="FF000000"/>
        <rFont val="Times New Roman"/>
        <charset val="134"/>
      </rPr>
      <t xml:space="preserve">+ </t>
    </r>
    <r>
      <rPr>
        <sz val="9"/>
        <color rgb="FF000000"/>
        <rFont val="Times New Roman"/>
        <charset val="134"/>
      </rPr>
      <t>Sử dụng thành thạo phần mềm dạy học chuyên ngành để thiết kế bài giảng, tài liệu giảng dạy.</t>
    </r>
  </si>
  <si>
    <t xml:space="preserve">Sử dụng thành thạo phần mềm Corel. </t>
  </si>
  <si>
    <t>Sử dụng thành thạo các phần mềm</t>
  </si>
  <si>
    <t xml:space="preserve">     Tiêu chí 2 về Năng lực sư phạm</t>
  </si>
  <si>
    <t xml:space="preserve">     - Tiêu chuẩn 1 về Trình độ nghiệp vụ sư phạm và thời gian tham gia giảng dạy</t>
  </si>
  <si>
    <t xml:space="preserve"> + Có chứng chỉ sư phạm dạy nghề dạy trình độ trung cấp nghề, cao đẳng nghề hoặc chứng chỉ bồi dưỡng nghiệp vụ sư phạm cho giảng viên đại học, cao đẳng hoặc bằng tốt nghiệp đại học chuyên ngành sư phạm hoặc chứng chỉ nghiệp vụ sư phạm dạy trình độ cao đẳng hoặc tương đương.</t>
  </si>
  <si>
    <t>Chứng chỉ sư phạm bậc 2</t>
  </si>
  <si>
    <t>Chứng chỉ sư phạm dạy nghề bậc 2</t>
  </si>
  <si>
    <t xml:space="preserve">  + Có thời gian tham gia giảng dạy ít nhất 12 tháng.</t>
  </si>
  <si>
    <t xml:space="preserve"> 5 năm giảng dạy.</t>
  </si>
  <si>
    <t xml:space="preserve">     - Tiêu chuẩn 2: Chuẩn bị hoạt động giảng dạy</t>
  </si>
  <si>
    <r>
      <rPr>
        <sz val="11"/>
        <color theme="1"/>
        <rFont val="Times New Roman"/>
        <charset val="134"/>
      </rPr>
      <t xml:space="preserve"> </t>
    </r>
    <r>
      <rPr>
        <sz val="9"/>
        <color rgb="FF000000"/>
        <rFont val="Times New Roman"/>
        <charset val="134"/>
      </rPr>
      <t>+ Lập được kế hoạch giảng dạy môn học, mô-đun được phân công trên cơ sở chương trình, kế hoạch đào tạo của cả khóa học.</t>
    </r>
  </si>
  <si>
    <t>Lịch giảng dạy các môn học theo kế hoạch giảng dạy của nhà trường.</t>
  </si>
  <si>
    <t>Có kế hoạch giảng dạy cho từng môn học
Lịch giảng dạy theo học kỳ theo kế hoạch đào tạo
Kế hoạch giảng dạy học kỳ và năm học</t>
  </si>
  <si>
    <t xml:space="preserve">  + Soạn giáo án theo quy định, thể hiện được các hoạt động dạy và học.</t>
  </si>
  <si>
    <t>Giáo án các môn phụ trách . Sổ tay giáo viên bộ môn</t>
  </si>
  <si>
    <t>giáo án, 
sổ tay giáo viên
bài giảng</t>
  </si>
  <si>
    <t xml:space="preserve"> + Lựa chọn phương pháp dạy học phù hợp cho các bài học của chương trình môn học, mô-đun được phân công giảng dạy.</t>
  </si>
  <si>
    <t>Hướng dẫn sinh viên làm bài tập nhóm.
- Phân chia nhóm trong giảng dạy thực hành.
- Hướng dẫn sinh viên kỹ năng biên soạn  và truyết trình bài tập nhóm trước tập thể lớp.</t>
  </si>
  <si>
    <t>Có giáo án, dự giờ và đánh giá tổ bộ môn và khoa
Kết hợp các  phương pháp dạy học
Gíao án (9+3) và CĐ, TC phải khác nhau</t>
  </si>
  <si>
    <t xml:space="preserve">  + Chuẩn bị đầy đủ các phương tiện dạy học, thiết bị, nguyên, nhiên, vật liệu thực hành cần thiết</t>
  </si>
  <si>
    <t>Chuẩn bị mẫu vật thật trong giảng dạy các môn học thực hành.
- Chuẩn bị hình ảnh minh họa bài học trong giảng dạy các môn học lý thuyết.
- Thiết kế bài giảng bằng phần mềm PowerPoint.</t>
  </si>
  <si>
    <t>Chuẩn bị đầy đủ các phương tiện,máy chiếu thiết bị,
 nguyên, nhiên, vật liệu thực hành.</t>
  </si>
  <si>
    <t xml:space="preserve">  + Tự làm các thiết bị dạy học đơn giản để phục vụ giảng dạy</t>
  </si>
  <si>
    <t xml:space="preserve"> Thực hiện mô hình dạy học minh họa cho các môn học: Tin học ứng dụng ngành may, Mỹ thuật trang phục, thực tập phát triển mẫu trên manequin.</t>
  </si>
  <si>
    <t xml:space="preserve">  + Chủ trì hoặc tham gia thiết kế và bố trí trang thiết bị dạy học của phòng học chuyên môn phù hợp với chương trình của ngành, nghề được phân công giảng dạy.</t>
  </si>
  <si>
    <t xml:space="preserve"> Thực hiện mô hình dạy học trang trí tại các xưởng học thực hành.
- Trang trí các xưởng học thực hành phục vụ công tác tuyển sinh của nhà trường.  </t>
  </si>
  <si>
    <t>Tham gia quản lý các Phòng thực tập của khoa</t>
  </si>
  <si>
    <t xml:space="preserve">     - Tiêu chuẩn 3: Thực hiện hoạt động giảng dạy</t>
  </si>
  <si>
    <t xml:space="preserve"> + Tổ chức dạy học phù hợp với ngành, nghề đào tạo và với từng đối tượng người học; thực hiện đầy đủ kế hoạch giảng dạy, đúng chương trình, nội dung.</t>
  </si>
  <si>
    <t xml:space="preserve"> Tổ chức các hình thức dạy học phù hợp với từng đối tượng người học của ngành.
- Lên lịch giảng dạy các môn học theo kế hoạch giảng dạy của nhà trường.
- Thực hiện đúng nội dung giảng dạy theo lịch giảng dạy. </t>
  </si>
  <si>
    <t>Có Giảng dạy hệ trung cấp
Có Giảng dạy hệ Cao đẳng
Dạy đúng chương trình
Thực hiện theo kế hoạch</t>
  </si>
  <si>
    <t xml:space="preserve"> + Thực hiện các giờ dạy lý thuyết, thực hành, tích hợp theo quy định</t>
  </si>
  <si>
    <t>Tham gia giảng dạy các môn học lý thuyết và thực  hành nghề:
+ Thiết kế trang phục căn bản trên manequin
+ Mỹ thuật trang phục
+ Thực tập may trang phục 1
+ Thực tập may váy, áo đầm.
+ Thực tập may quần tây, sơ mi nam nữ.
+ Thực tập phát triển mẫu trên manequin.
+ Thực tập mỹ thuật trang phục.
+ Đồ án môn học.</t>
  </si>
  <si>
    <t>Có dạy  học phần lý thuyết 
Có dạy học phần Thực hành
Có dạy học phần Tích hợp</t>
  </si>
  <si>
    <t xml:space="preserve"> + Vận dụng, kết hợp các phương pháp dạy học để phát huy tính tích cực, sáng tạo, phát triển năng lực tự học của người học</t>
  </si>
  <si>
    <t>Kết hợp phương pháp giảng dạy thực hành với phân chia nhóm làm bài tập nhóm.
- Kết hợp phương pháp giảng dạy thuyết trình và thảo luận nhóm trong giảng dạy các môn học lý thuyết.</t>
  </si>
  <si>
    <t>Có kết hợp các phương pháp dạy học để phát huy tính tích cực
 Có Hướng dẵn cho Sinh viên đọc tài liệu chuẩn bị bài ở nhà
Có Hướng dẵn cho Sinh viên tìm tòi thông tin liên  quan trên mạng
Có Hướng dẵn cho Sinh viên tìm tòi mẫu sáng tạo mới liên  quan trên mạng</t>
  </si>
  <si>
    <t>  + Sử dụng thành thạo các phương tiện, thiết bị dạy học để nâng cao hiệu quả giảng dạy, đảm bảo chất lượng giáo dục nghề nghiệp</t>
  </si>
  <si>
    <t xml:space="preserve"> Sử dụng thành thạo projecter, trình chiếu WC khi dạy thực hành.</t>
  </si>
  <si>
    <t>Sử dụng thành thạo các phương tiện, thiết bị dạy học để nâng cao hiệu quả giảng dạy
Đảm bảo chất lượng giáo dục nghề nghiệp</t>
  </si>
  <si>
    <t xml:space="preserve">  - Tiêu chuẩn 4: Kiểm tra, đánh giá kết quả học tập của người học</t>
  </si>
  <si>
    <t xml:space="preserve">  + Lựa chọn và thiết kế các công cụ kiểm tra, đánh giá kết quả học tập của người học phù hợp với môn học, mô-đun được phân công giảng dạy.</t>
  </si>
  <si>
    <t>Tổ chức cho học sinh - sinh viên thực tập may sản phẩm trong giảng dạy các môn học thực hành. 
- Tổ chức kiểm tra bài trong giảng dạy các môn học lý thuyết.
- Soạn đề thi trắc nghiệm, tự luận.</t>
  </si>
  <si>
    <t>Lập sổ theo dõi đánh giá kết quả học tập của người học qua các hoạt động
Chuần bị bài ở nhà,
Chuyên cần học tâp tại lớp
Sáng tạo trong học tập</t>
  </si>
  <si>
    <t xml:space="preserve"> + Thực hiện việc kiểm tra, đánh giá toàn diện, chính xác, mang tính giáo dục và đúng quy định; sử dụng kết quả kiểm tra, đánh giá để điều chỉnh hoạt động dạy và học</t>
  </si>
  <si>
    <t>Thực hiện các hoạt động kiểm tra đánh giá theo các hình thức:
+ Thực hành.
+ Tự luận.
+ Trắc nghiệm.</t>
  </si>
  <si>
    <t>Theo đề cương chi tiết của môn học, theo quy định của bộ môn và phòng Khảo thí và Đảm bảo chất lượng.</t>
  </si>
  <si>
    <t xml:space="preserve">  - Tiêu chuẩn 5: Quản lý hồ sơ dạy học</t>
  </si>
  <si>
    <t xml:space="preserve">  + Thực hiện đầy đủ các quy định về sử dụng biểu mẫu, sổ sách, hồ sơ dạy học.</t>
  </si>
  <si>
    <t>Lịch giảng dạy.
- Sổ tay giáo viên.
- Bài giảng môn học.
- Giáo án môn học.
- Sổ chủ nhiệm.</t>
  </si>
  <si>
    <t>Hồ sơ dạy học của GV</t>
  </si>
  <si>
    <r>
      <rPr>
        <sz val="12"/>
        <color rgb="FF000000"/>
        <rFont val="Times New Roman"/>
        <charset val="134"/>
      </rPr>
      <t xml:space="preserve">  </t>
    </r>
    <r>
      <rPr>
        <sz val="9"/>
        <color rgb="FF000000"/>
        <rFont val="Times New Roman"/>
        <charset val="134"/>
      </rPr>
      <t>+ Bảo quản, lưu trữ, sử dụng hồ sơ dạy học theo quy định</t>
    </r>
  </si>
  <si>
    <t>Lưu trữ hồ sơ chuyên môn theo đúng quy định (gởi file + bảng in)</t>
  </si>
  <si>
    <t>Hồ sơ lưu trữ của GV tại khoa</t>
  </si>
  <si>
    <t xml:space="preserve">  - Tiêu chuẩn 6: Xây dựng chương trình, biên soạn giáo trình, tài liệu giảng dạy</t>
  </si>
  <si>
    <t xml:space="preserve"> + Nắm được căn cứ, nguyên tắc, yêu cầu và quy trình xây dựng chương trình đào tạo trình độ cao đẳng.</t>
  </si>
  <si>
    <t>Bám sát căn cứ, nguyên tắc, yêu cầu và qui trình khi xây dựng chương trình.</t>
  </si>
  <si>
    <t>tham gia XD chương trình, chỉnh lý chương trình, giáo trình, tài liệu đào tạo trình độ cao đẳng</t>
  </si>
  <si>
    <t xml:space="preserve"> + Chủ trì hoặc tham gia biên soạn, chỉnh lý chương trình, giáo trình, tài liệu đào tạo trình độ cao đẳng; chương trình bồi dưỡng nghề nghiệp.</t>
  </si>
  <si>
    <t>Tham gia biên soạn Đề cương chi tiết: Chương trình Thiết kế thời trang.
-  Tham gia biên soạn Giáo trình chuyên ngành may</t>
  </si>
  <si>
    <t>Chương trình Thiết kế thời trang.</t>
  </si>
  <si>
    <r>
      <rPr>
        <sz val="12"/>
        <color theme="1"/>
        <rFont val="Times New Roman"/>
        <charset val="134"/>
      </rPr>
      <t xml:space="preserve">  </t>
    </r>
    <r>
      <rPr>
        <sz val="12"/>
        <color rgb="FF000000"/>
        <rFont val="Times New Roman"/>
        <charset val="134"/>
      </rPr>
      <t>- Tiêu chuẩn 7 về Xây dựng kế hoạch, thực hiện các hoạt động giáo dục</t>
    </r>
  </si>
  <si>
    <t xml:space="preserve">  + Xây dựng được kế hoạch giáo dục người học thông qua giảng dạy và qua các hoạt động khác</t>
  </si>
  <si>
    <t>Tham gia đưa sinh viên – học sinh đi thực tập tốt nghiệp tại các Doanh nghiệp may.
- Tham gia đưa sinh viên – học sinh đi tham quan thực tế tại các Doanh nghiệp may.
- Tham gia tổ chức cho sinh viên – học sinh biểu diễn thời trang.</t>
  </si>
  <si>
    <t>Theo kế hoạch giảng dạy cho từng môn học; SHCN lớp;Đưa SV đi thực tập tại các doanh nghiệp</t>
  </si>
  <si>
    <t xml:space="preserve">  + Thực hiện việc giáo dục đạo đức nghề nghiệp, thái độ nghề nghiệp thông qua việc giảng dạy môn học, mô-đun theo kế hoạch đã xây dựng.</t>
  </si>
  <si>
    <t xml:space="preserve">Tham gia công tác chủ nhiệm.
- Định hướng giáo dục nghề nghiệp cho sinh viên – học sinh trong quá trình giảng dạy các môn học lý thuyết và thực hành nghề.
- Giáo dục thái độ và tác phong cho  sinh viên – học sinh trong quá trình giảng dạy.
- Giáo dục  cho  sinh viên – học sinh ý thức giữ gìn vệ sinh trong xưởng thực hành. </t>
  </si>
  <si>
    <t>Theo kế hoạch g
ảng dạy cho từng môn học; SHCN lớp; Hướng dẫn đồ án, luận văn.</t>
  </si>
  <si>
    <t xml:space="preserve">  + Vận dụng các hiểu biết về tâm lý, giáo dục vào thực hiện hoạt động giáo dục người học</t>
  </si>
  <si>
    <t>Thực hiện công tác chủ nhiệm.
- Rèn luyện cho sinh viên – học sinh kỹ năng giao tiếp.</t>
  </si>
  <si>
    <t>Các báo cáo chuyên đề cho SV; Hướng dẫn đồ án, luận văn; SHCN lớp; Hướng dẫn SV đi thăm quan và thực tập tại các doanh nghiệp.</t>
  </si>
  <si>
    <t xml:space="preserve">  + Đánh giá kết quả các mặt rèn luyện đạo đức của người học theo quy định một cách chính xác, công bằng và có tác dụng giáo dục</t>
  </si>
  <si>
    <t xml:space="preserve">  Thực hiện đánh giá kết quả rèn luyện của sinh viên lớp chủ nhiệm.</t>
  </si>
  <si>
    <t>Điểm danh SV theo môn học trên lớp và nhập vào phần mềm PMT-EMSvà  CN</t>
  </si>
  <si>
    <t xml:space="preserve">  - Tiêu chuẩn 8: Quản lý người học, xây dựng môi trường giáo dục, học tập</t>
  </si>
  <si>
    <t xml:space="preserve"> + Quản lý được các thông tin liên quan đến người học và sử dụng hiệu quả các thông tin vào giáo dục, dạy học, quản lý người học</t>
  </si>
  <si>
    <t xml:space="preserve"> Sử dụng phần mềm PMT-EMS Education.</t>
  </si>
  <si>
    <t>Quản lý được các thông tin liên quan đến người học và sử dụng hiệu quả các thông tin vào giáo dục, dạy học, quản lý người học
 Quản lý trực tiếp trên lớp, thông qua GVCN, CVHT, cán bộ lớp, Email, điện thoại và phần mềm PMT-EMS</t>
  </si>
  <si>
    <t xml:space="preserve">  + Xây dựng môi trường giáo dục, học tập lành mạnh, thuận lợi, dân chủ, hợp tác</t>
  </si>
  <si>
    <t>Tư vấn định hướng nghề nghiệp cho sinh viên – học sinh.
- Tham gia tổ chức cho sinh viên – học sinh biểu diễn thời trang.</t>
  </si>
  <si>
    <t xml:space="preserve">  - Tiêu chuẩn 9: Hoạt động xã hội</t>
  </si>
  <si>
    <t xml:space="preserve">  + Phối hợp với gia đình người học và cộng đồng động viên, hỗ trợ, giám sát việc học tập, rèn luyện của người học; góp phần huy động các nguồn lực xã hội xây dựng, phát triển cơ sở hoạt động giáo dục nghề nghiệp.</t>
  </si>
  <si>
    <t xml:space="preserve"> Thường xuyên trao đổi thông tin với gia đình người học.</t>
  </si>
  <si>
    <t>Liên lạc Phối hợp với gia đình người học
giám sát việc học tập, rèn luyện của người học;</t>
  </si>
  <si>
    <t xml:space="preserve">  + Tham gia các hoạt động xã hội trong và ngoài cơ sở hoạt động giáo dục nghề nghiệp, xây dựng quan hệ giữa cơ sở hoạt động giáo dục nghề nghiệp với doanh nghiệp nhằm phát triển cơ sở hoạt động giáo dục nghề nghiệp, cộng đồng; xây dựng phong trào học nghề lập nghiệp trong xã hội</t>
  </si>
  <si>
    <t>Tham gia giới thiệu việc làm cho sinh viên, học sinh</t>
  </si>
  <si>
    <t xml:space="preserve">
Quan hệ với các doanh nghiệp để hỗ trợ trong đào tạo như: Thăm quan, Thực Tập, tài trợ, GTVL</t>
  </si>
  <si>
    <t xml:space="preserve">     Tiêu chí 3 về Năng lực phát triển nghề nghiệp, nghiên cứu khoa học</t>
  </si>
  <si>
    <t xml:space="preserve">     - Tiêu chuẩn 1: Học tập, bồi dưỡng nâng cao</t>
  </si>
  <si>
    <t xml:space="preserve">  + Thường xuyên dự giờ, trao đổi kinh nghiệm giảng dạy, giáo dục với đồng nghiệp; tham gia bồi dưỡng đồng nghiệp theo yêu cầu phát triển của phòng, khoa, tổ bộ môn</t>
  </si>
  <si>
    <t>Tham gia dự giờ đồng nghiệp.</t>
  </si>
  <si>
    <t>Phiếu dự giờ; 
họp chuyên môn của tổ và khoa; 
tham gia học nâng cao chuyên môn do khoa và trường tổ chức
tham gia bồi dưỡng đồng nghiệp theo yêu cầu phát triển của phòng, khoa, tổ bộ môn</t>
  </si>
  <si>
    <t xml:space="preserve">  + Tham gia hội giảng các cấp</t>
  </si>
  <si>
    <t>Tham gia hội giảng cấp Trường.</t>
  </si>
  <si>
    <t xml:space="preserve">  + Thường xuyên tự học tập, bồi dưỡng, rèn luyện nâng cao trình độ chuyên môn, nghiệp vụ, phẩm chất đạo đức nghề nghiệp</t>
  </si>
  <si>
    <t>Tự nghiên cứu tài liệu Nguyễn Thị Mộng Hiền,Thiết kế trang phục trên mannequin, Đại học Quốc Gia TP. Hồ Chí Minh,2015.
Helen Joseph- Armstrong, Draping for Apparel Design, Fairchild Publications, Inc,New York</t>
  </si>
  <si>
    <t xml:space="preserve">  + Tham gia các khóa đào tạo, bồi dưỡng nâng cao trình độ, cập nhật kiến thức, kỹ năng nghề, công nghệ, phương pháp giảng dạy đáp ứng yêu cầu của giáo dục nghề nghiệp.</t>
  </si>
  <si>
    <t>Tự nghiên  cứu tài liệu của giáo sư Shingo Sato ứng dụng vào môn TT Phát triển mẫu trên manacanh</t>
  </si>
  <si>
    <t xml:space="preserve">   - Tiêu chuẩn 2: Phát triển năng lực nghề nghiệp cho người học</t>
  </si>
  <si>
    <t xml:space="preserve">  + Hướng dẫn thực tập kết hợp với thực tiễn nghề nghiệp</t>
  </si>
  <si>
    <t xml:space="preserve">  Tham gia hướng dẫn, theo dõi sinh viên thực tập tại Doanh nghiệp.</t>
  </si>
  <si>
    <t>Hướng dẫn SV thực tập TN  tại các doanh nghiệp; 
Hướng dẫn luận văn TN, dồ án có sản phẩm</t>
  </si>
  <si>
    <t xml:space="preserve">  + Tham gia bồi dưỡng nâng cao, luyện tay nghề cho học sinh, sinh viên giỏi các cấp</t>
  </si>
  <si>
    <t>Tham gia hướng dẫn sinh viên lớp chủ nhiệm tham gia thi học sinh giỏi nghề cấp Khoa.
- Tham gia hướng dẫn sinh viên tham gia thi học sinh giỏi nghề cấp Thành Đoàn.
- Tham gia hướng dẫn sinh viên tham gia thi học sinh giỏi nghề do Bộ lao động Thương binh xã hội tổ chức.</t>
  </si>
  <si>
    <t>Tham gia hướng dẫn SV tham gia thi giỏi nghề cấp thành, cấp khoa, cấp trường có minh chứng</t>
  </si>
  <si>
    <t xml:space="preserve">  - Tiêu chuẩn 3: Nghiên cứu khoa học</t>
  </si>
  <si>
    <t xml:space="preserve">  + Có kiến thức, kỹ năng cơ bản về nghiên cứu khoa học và công nghệ</t>
  </si>
  <si>
    <t>Chứng chỉ lý luận dạy học đại học.</t>
  </si>
  <si>
    <t xml:space="preserve">  + Chủ trì hoặc tham gia đề tài nghiên cứu khoa học từ cấp cơ sở trở lên.</t>
  </si>
  <si>
    <t>Viết bài, báo cáo hội thảo khoa học cấp khoa.</t>
  </si>
  <si>
    <t>Tổng số điểm đánh giá</t>
  </si>
  <si>
    <t>Điểm quy đổi</t>
  </si>
  <si>
    <t>Xếp loại</t>
  </si>
  <si>
    <r>
      <rPr>
        <i/>
        <sz val="13"/>
        <color theme="1"/>
        <rFont val="Times New Roman"/>
        <charset val="134"/>
      </rPr>
      <t>TP. HCM, ngày…..tháng…..năm 2018</t>
    </r>
    <r>
      <rPr>
        <sz val="13"/>
        <color theme="1"/>
        <rFont val="Times New Roman"/>
        <charset val="134"/>
      </rPr>
      <t xml:space="preserve">
</t>
    </r>
    <r>
      <rPr>
        <b/>
        <sz val="13"/>
        <color theme="1"/>
        <rFont val="Times New Roman"/>
        <charset val="134"/>
      </rPr>
      <t>Nhà giáo tự đánh giá</t>
    </r>
    <r>
      <rPr>
        <sz val="13"/>
        <color theme="1"/>
        <rFont val="Times New Roman"/>
        <charset val="134"/>
      </rPr>
      <t xml:space="preserve">
</t>
    </r>
    <r>
      <rPr>
        <i/>
        <sz val="13"/>
        <color theme="1"/>
        <rFont val="Times New Roman"/>
        <charset val="134"/>
      </rPr>
      <t>(ký và ghi rõ họ, tên)</t>
    </r>
  </si>
  <si>
    <r>
      <rPr>
        <i/>
        <sz val="13"/>
        <color rgb="FF000000"/>
        <rFont val="Times New Roman"/>
        <charset val="134"/>
      </rPr>
      <t xml:space="preserve">TP.HCM, ngày…… tháng …… năm 2018
</t>
    </r>
    <r>
      <rPr>
        <b/>
        <sz val="13"/>
        <color rgb="FF000000"/>
        <rFont val="Times New Roman"/>
        <charset val="134"/>
      </rPr>
      <t>Trưởng khoa</t>
    </r>
    <r>
      <rPr>
        <i/>
        <sz val="13"/>
        <color rgb="FF000000"/>
        <rFont val="Times New Roman"/>
        <charset val="134"/>
      </rPr>
      <t xml:space="preserve">
(ký và ghi rõ họ, tên)</t>
    </r>
  </si>
  <si>
    <r>
      <rPr>
        <b/>
        <sz val="9"/>
        <color theme="1"/>
        <rFont val="Calibri"/>
        <charset val="134"/>
      </rPr>
      <t xml:space="preserve">                     </t>
    </r>
    <r>
      <rPr>
        <b/>
        <sz val="9"/>
        <color theme="1"/>
        <rFont val="Times New Roman"/>
        <charset val="134"/>
      </rPr>
      <t xml:space="preserve"> CHẾ VÂN CẦM</t>
    </r>
  </si>
  <si>
    <t xml:space="preserve">          TRƯƠNG VIỆT KHÁNH TRANG</t>
  </si>
</sst>
</file>

<file path=xl/styles.xml><?xml version="1.0" encoding="utf-8"?>
<styleSheet xmlns="http://schemas.openxmlformats.org/spreadsheetml/2006/main">
  <numFmts count="5">
    <numFmt numFmtId="176" formatCode="_ * #,##0_ ;_ * \-#,##0_ ;_ * &quot;-&quot;_ ;_ @_ "/>
    <numFmt numFmtId="177" formatCode="0.0%"/>
    <numFmt numFmtId="42" formatCode="_(&quot;$&quot;* #,##0_);_(&quot;$&quot;* \(#,##0\);_(&quot;$&quot;* &quot;-&quot;_);_(@_)"/>
    <numFmt numFmtId="44" formatCode="_(&quot;$&quot;* #,##0.00_);_(&quot;$&quot;* \(#,##0.00\);_(&quot;$&quot;* &quot;-&quot;??_);_(@_)"/>
    <numFmt numFmtId="178" formatCode="_ * #,##0.00_ ;_ * \-#,##0.00_ ;_ * &quot;-&quot;??_ ;_ @_ "/>
  </numFmts>
  <fonts count="48">
    <font>
      <sz val="11"/>
      <color theme="1"/>
      <name val="Calibri"/>
      <charset val="134"/>
      <scheme val="minor"/>
    </font>
    <font>
      <sz val="12"/>
      <color theme="1"/>
      <name val="Times New Roman"/>
      <charset val="134"/>
    </font>
    <font>
      <b/>
      <sz val="14"/>
      <color rgb="FF000000"/>
      <name val="Times New Roman"/>
      <charset val="134"/>
    </font>
    <font>
      <sz val="13"/>
      <color rgb="FF000000"/>
      <name val="Times New Roman"/>
      <charset val="134"/>
    </font>
    <font>
      <i/>
      <sz val="13"/>
      <color rgb="FF000000"/>
      <name val="Times New Roman"/>
      <charset val="134"/>
    </font>
    <font>
      <b/>
      <sz val="22"/>
      <color rgb="FFFF0000"/>
      <name val="Times New Roman"/>
      <charset val="134"/>
    </font>
    <font>
      <b/>
      <sz val="12"/>
      <color rgb="FF000000"/>
      <name val="Times New Roman"/>
      <charset val="134"/>
    </font>
    <font>
      <b/>
      <sz val="13"/>
      <color rgb="FF000000"/>
      <name val="Times New Roman"/>
      <charset val="134"/>
    </font>
    <font>
      <b/>
      <i/>
      <sz val="12"/>
      <color rgb="FF000000"/>
      <name val="Times New Roman"/>
      <charset val="134"/>
    </font>
    <font>
      <b/>
      <sz val="12"/>
      <color rgb="FFFF0000"/>
      <name val="Times New Roman"/>
      <charset val="134"/>
    </font>
    <font>
      <sz val="12"/>
      <color rgb="FF000000"/>
      <name val="Times New Roman"/>
      <charset val="134"/>
    </font>
    <font>
      <sz val="12"/>
      <color rgb="FF000000"/>
      <name val="Cambria"/>
      <charset val="134"/>
    </font>
    <font>
      <sz val="9"/>
      <color rgb="FF000000"/>
      <name val="Times New Roman"/>
      <charset val="134"/>
    </font>
    <font>
      <sz val="11"/>
      <color rgb="FF000000"/>
      <name val="Cambria"/>
      <charset val="134"/>
    </font>
    <font>
      <b/>
      <sz val="9"/>
      <color rgb="FF000000"/>
      <name val="Times New Roman"/>
      <charset val="134"/>
    </font>
    <font>
      <sz val="11"/>
      <color theme="1"/>
      <name val="Times New Roman"/>
      <charset val="134"/>
    </font>
    <font>
      <b/>
      <sz val="12"/>
      <name val="Times New Roman"/>
      <charset val="134"/>
    </font>
    <font>
      <sz val="12"/>
      <name val="Times New Roman"/>
      <charset val="134"/>
    </font>
    <font>
      <b/>
      <sz val="12"/>
      <color theme="1"/>
      <name val="Times New Roman"/>
      <charset val="134"/>
    </font>
    <font>
      <sz val="9"/>
      <color theme="1"/>
      <name val="Times New Roman"/>
      <charset val="134"/>
    </font>
    <font>
      <sz val="13"/>
      <color theme="1"/>
      <name val="Times New Roman"/>
      <charset val="134"/>
    </font>
    <font>
      <b/>
      <sz val="9"/>
      <color theme="1"/>
      <name val="Calibri"/>
      <charset val="134"/>
      <scheme val="minor"/>
    </font>
    <font>
      <b/>
      <sz val="9"/>
      <color theme="1"/>
      <name val="Times New Roman"/>
      <charset val="134"/>
    </font>
    <font>
      <sz val="11"/>
      <color theme="0"/>
      <name val="Calibri"/>
      <charset val="0"/>
      <scheme val="minor"/>
    </font>
    <font>
      <sz val="12"/>
      <color theme="1"/>
      <name val="Calibri"/>
      <charset val="134"/>
      <scheme val="minor"/>
    </font>
    <font>
      <b/>
      <sz val="13"/>
      <color theme="3"/>
      <name val="Calibri"/>
      <charset val="134"/>
      <scheme val="minor"/>
    </font>
    <font>
      <sz val="11"/>
      <color theme="1"/>
      <name val="Calibri"/>
      <charset val="0"/>
      <scheme val="minor"/>
    </font>
    <font>
      <sz val="11"/>
      <color rgb="FF9C0006"/>
      <name val="Calibri"/>
      <charset val="0"/>
      <scheme val="minor"/>
    </font>
    <font>
      <i/>
      <sz val="11"/>
      <color rgb="FF7F7F7F"/>
      <name val="Calibri"/>
      <charset val="0"/>
      <scheme val="minor"/>
    </font>
    <font>
      <u/>
      <sz val="11"/>
      <color rgb="FF800080"/>
      <name val="Calibri"/>
      <charset val="0"/>
      <scheme val="minor"/>
    </font>
    <font>
      <b/>
      <sz val="11"/>
      <color rgb="FFFFFFFF"/>
      <name val="Calibri"/>
      <charset val="0"/>
      <scheme val="minor"/>
    </font>
    <font>
      <b/>
      <sz val="11"/>
      <color theme="3"/>
      <name val="Calibri"/>
      <charset val="134"/>
      <scheme val="minor"/>
    </font>
    <font>
      <b/>
      <sz val="11"/>
      <color theme="1"/>
      <name val="Calibri"/>
      <charset val="0"/>
      <scheme val="minor"/>
    </font>
    <font>
      <b/>
      <sz val="11"/>
      <color rgb="FF3F3F3F"/>
      <name val="Calibri"/>
      <charset val="0"/>
      <scheme val="minor"/>
    </font>
    <font>
      <sz val="11"/>
      <color rgb="FFFF0000"/>
      <name val="Calibri"/>
      <charset val="0"/>
      <scheme val="minor"/>
    </font>
    <font>
      <sz val="11"/>
      <color rgb="FF3F3F76"/>
      <name val="Calibri"/>
      <charset val="0"/>
      <scheme val="minor"/>
    </font>
    <font>
      <sz val="11"/>
      <color rgb="FF9C6500"/>
      <name val="Calibri"/>
      <charset val="0"/>
      <scheme val="minor"/>
    </font>
    <font>
      <sz val="11"/>
      <color rgb="FFFA7D00"/>
      <name val="Calibri"/>
      <charset val="0"/>
      <scheme val="minor"/>
    </font>
    <font>
      <b/>
      <sz val="15"/>
      <color theme="3"/>
      <name val="Calibri"/>
      <charset val="134"/>
      <scheme val="minor"/>
    </font>
    <font>
      <b/>
      <sz val="11"/>
      <color rgb="FFFA7D00"/>
      <name val="Calibri"/>
      <charset val="0"/>
      <scheme val="minor"/>
    </font>
    <font>
      <sz val="11"/>
      <color rgb="FF006100"/>
      <name val="Calibri"/>
      <charset val="0"/>
      <scheme val="minor"/>
    </font>
    <font>
      <b/>
      <sz val="18"/>
      <color theme="3"/>
      <name val="Calibri"/>
      <charset val="134"/>
      <scheme val="minor"/>
    </font>
    <font>
      <u/>
      <sz val="11"/>
      <color rgb="FF0000FF"/>
      <name val="Calibri"/>
      <charset val="0"/>
      <scheme val="minor"/>
    </font>
    <font>
      <i/>
      <sz val="13"/>
      <color rgb="FFFF0000"/>
      <name val="Times New Roman"/>
      <charset val="134"/>
    </font>
    <font>
      <b/>
      <i/>
      <sz val="12"/>
      <color rgb="FFFF0000"/>
      <name val="Times New Roman"/>
      <charset val="134"/>
    </font>
    <font>
      <i/>
      <sz val="13"/>
      <color theme="1"/>
      <name val="Times New Roman"/>
      <charset val="134"/>
    </font>
    <font>
      <b/>
      <sz val="13"/>
      <color theme="1"/>
      <name val="Times New Roman"/>
      <charset val="134"/>
    </font>
    <font>
      <b/>
      <sz val="9"/>
      <color theme="1"/>
      <name val="Calibri"/>
      <charset val="134"/>
    </font>
  </fonts>
  <fills count="38">
    <fill>
      <patternFill patternType="none"/>
    </fill>
    <fill>
      <patternFill patternType="gray125"/>
    </fill>
    <fill>
      <patternFill patternType="solid">
        <fgColor rgb="FFFFFFFF"/>
        <bgColor indexed="64"/>
      </patternFill>
    </fill>
    <fill>
      <patternFill patternType="solid">
        <fgColor rgb="FF66FFFF"/>
        <bgColor indexed="64"/>
      </patternFill>
    </fill>
    <fill>
      <patternFill patternType="solid">
        <fgColor rgb="FFFFFF99"/>
        <bgColor indexed="64"/>
      </patternFill>
    </fill>
    <fill>
      <patternFill patternType="solid">
        <fgColor theme="4" tint="0.799981688894314"/>
        <bgColor indexed="64"/>
      </patternFill>
    </fill>
    <fill>
      <patternFill patternType="solid">
        <fgColor rgb="FFFFCCFF"/>
        <bgColor indexed="64"/>
      </patternFill>
    </fill>
    <fill>
      <patternFill patternType="solid">
        <fgColor theme="8" tint="0.799981688894314"/>
        <bgColor indexed="64"/>
      </patternFill>
    </fill>
    <fill>
      <patternFill patternType="solid">
        <fgColor rgb="FFFFFF00"/>
        <bgColor indexed="64"/>
      </patternFill>
    </fill>
    <fill>
      <patternFill patternType="solid">
        <fgColor theme="7"/>
        <bgColor indexed="64"/>
      </patternFill>
    </fill>
    <fill>
      <patternFill patternType="solid">
        <fgColor theme="4"/>
        <bgColor indexed="64"/>
      </patternFill>
    </fill>
    <fill>
      <patternFill patternType="solid">
        <fgColor theme="9" tint="0.599993896298105"/>
        <bgColor indexed="64"/>
      </patternFill>
    </fill>
    <fill>
      <patternFill patternType="solid">
        <fgColor theme="8" tint="0.599993896298105"/>
        <bgColor indexed="64"/>
      </patternFill>
    </fill>
    <fill>
      <patternFill patternType="solid">
        <fgColor rgb="FFFFC7CE"/>
        <bgColor indexed="64"/>
      </patternFill>
    </fill>
    <fill>
      <patternFill patternType="solid">
        <fgColor theme="5" tint="0.599993896298105"/>
        <bgColor indexed="64"/>
      </patternFill>
    </fill>
    <fill>
      <patternFill patternType="solid">
        <fgColor theme="6" tint="0.599993896298105"/>
        <bgColor indexed="64"/>
      </patternFill>
    </fill>
    <fill>
      <patternFill patternType="solid">
        <fgColor rgb="FFA5A5A5"/>
        <bgColor indexed="64"/>
      </patternFill>
    </fill>
    <fill>
      <patternFill patternType="solid">
        <fgColor theme="7" tint="0.599993896298105"/>
        <bgColor indexed="64"/>
      </patternFill>
    </fill>
    <fill>
      <patternFill patternType="solid">
        <fgColor theme="4" tint="0.599993896298105"/>
        <bgColor indexed="64"/>
      </patternFill>
    </fill>
    <fill>
      <patternFill patternType="solid">
        <fgColor theme="7" tint="0.799981688894314"/>
        <bgColor indexed="64"/>
      </patternFill>
    </fill>
    <fill>
      <patternFill patternType="solid">
        <fgColor theme="9"/>
        <bgColor indexed="64"/>
      </patternFill>
    </fill>
    <fill>
      <patternFill patternType="solid">
        <fgColor theme="8"/>
        <bgColor indexed="64"/>
      </patternFill>
    </fill>
    <fill>
      <patternFill patternType="solid">
        <fgColor theme="6"/>
        <bgColor indexed="64"/>
      </patternFill>
    </fill>
    <fill>
      <patternFill patternType="solid">
        <fgColor theme="5"/>
        <bgColor indexed="64"/>
      </patternFill>
    </fill>
    <fill>
      <patternFill patternType="solid">
        <fgColor rgb="FFF2F2F2"/>
        <bgColor indexed="64"/>
      </patternFill>
    </fill>
    <fill>
      <patternFill patternType="solid">
        <fgColor theme="4" tint="0.399975585192419"/>
        <bgColor indexed="64"/>
      </patternFill>
    </fill>
    <fill>
      <patternFill patternType="solid">
        <fgColor rgb="FFFFCC99"/>
        <bgColor indexed="64"/>
      </patternFill>
    </fill>
    <fill>
      <patternFill patternType="solid">
        <fgColor theme="7" tint="0.399975585192419"/>
        <bgColor indexed="64"/>
      </patternFill>
    </fill>
    <fill>
      <patternFill patternType="solid">
        <fgColor theme="9" tint="0.399975585192419"/>
        <bgColor indexed="64"/>
      </patternFill>
    </fill>
    <fill>
      <patternFill patternType="solid">
        <fgColor theme="8" tint="0.399975585192419"/>
        <bgColor indexed="64"/>
      </patternFill>
    </fill>
    <fill>
      <patternFill patternType="solid">
        <fgColor theme="5" tint="0.399975585192419"/>
        <bgColor indexed="64"/>
      </patternFill>
    </fill>
    <fill>
      <patternFill patternType="solid">
        <fgColor rgb="FFFFEB9C"/>
        <bgColor indexed="64"/>
      </patternFill>
    </fill>
    <fill>
      <patternFill patternType="solid">
        <fgColor theme="6" tint="0.399975585192419"/>
        <bgColor indexed="64"/>
      </patternFill>
    </fill>
    <fill>
      <patternFill patternType="solid">
        <fgColor rgb="FFFFFFCC"/>
        <bgColor indexed="64"/>
      </patternFill>
    </fill>
    <fill>
      <patternFill patternType="solid">
        <fgColor theme="6" tint="0.799981688894314"/>
        <bgColor indexed="64"/>
      </patternFill>
    </fill>
    <fill>
      <patternFill patternType="solid">
        <fgColor theme="9" tint="0.799981688894314"/>
        <bgColor indexed="64"/>
      </patternFill>
    </fill>
    <fill>
      <patternFill patternType="solid">
        <fgColor theme="5" tint="0.799981688894314"/>
        <bgColor indexed="64"/>
      </patternFill>
    </fill>
    <fill>
      <patternFill patternType="solid">
        <fgColor rgb="FFC6EFCE"/>
        <bgColor indexed="64"/>
      </patternFill>
    </fill>
  </fills>
  <borders count="17">
    <border>
      <left/>
      <right/>
      <top/>
      <bottom/>
      <diagonal/>
    </border>
    <border>
      <left/>
      <right/>
      <top/>
      <bottom style="medium">
        <color auto="1"/>
      </bottom>
      <diagonal/>
    </border>
    <border>
      <left style="medium">
        <color auto="1"/>
      </left>
      <right style="medium">
        <color auto="1"/>
      </right>
      <top style="medium">
        <color auto="1"/>
      </top>
      <bottom/>
      <diagonal/>
    </border>
    <border>
      <left style="medium">
        <color auto="1"/>
      </left>
      <right/>
      <top style="medium">
        <color auto="1"/>
      </top>
      <bottom style="medium">
        <color auto="1"/>
      </bottom>
      <diagonal/>
    </border>
    <border>
      <left/>
      <right/>
      <top style="medium">
        <color auto="1"/>
      </top>
      <bottom style="medium">
        <color auto="1"/>
      </bottom>
      <diagonal/>
    </border>
    <border>
      <left/>
      <right style="medium">
        <color auto="1"/>
      </right>
      <top style="medium">
        <color auto="1"/>
      </top>
      <bottom style="medium">
        <color auto="1"/>
      </bottom>
      <diagonal/>
    </border>
    <border>
      <left style="medium">
        <color auto="1"/>
      </left>
      <right style="medium">
        <color auto="1"/>
      </right>
      <top/>
      <bottom style="medium">
        <color auto="1"/>
      </bottom>
      <diagonal/>
    </border>
    <border>
      <left style="medium">
        <color auto="1"/>
      </left>
      <right style="medium">
        <color auto="1"/>
      </right>
      <top style="medium">
        <color auto="1"/>
      </top>
      <bottom style="medium">
        <color auto="1"/>
      </bottom>
      <diagonal/>
    </border>
    <border>
      <left/>
      <right style="medium">
        <color auto="1"/>
      </right>
      <top style="medium">
        <color auto="1"/>
      </top>
      <bottom/>
      <diagonal/>
    </border>
    <border>
      <left/>
      <right/>
      <top/>
      <bottom style="medium">
        <color theme="4"/>
      </bottom>
      <diagonal/>
    </border>
    <border>
      <left style="double">
        <color rgb="FF3F3F3F"/>
      </left>
      <right style="double">
        <color rgb="FF3F3F3F"/>
      </right>
      <top style="double">
        <color rgb="FF3F3F3F"/>
      </top>
      <bottom style="double">
        <color rgb="FF3F3F3F"/>
      </bottom>
      <diagonal/>
    </border>
    <border>
      <left/>
      <right/>
      <top/>
      <bottom style="medium">
        <color theme="4" tint="0.499984740745262"/>
      </bottom>
      <diagonal/>
    </border>
    <border>
      <left/>
      <right/>
      <top style="thin">
        <color theme="4"/>
      </top>
      <bottom style="double">
        <color theme="4"/>
      </bottom>
      <diagonal/>
    </border>
    <border>
      <left style="thin">
        <color rgb="FF3F3F3F"/>
      </left>
      <right style="thin">
        <color rgb="FF3F3F3F"/>
      </right>
      <top style="thin">
        <color rgb="FF3F3F3F"/>
      </top>
      <bottom style="thin">
        <color rgb="FF3F3F3F"/>
      </bottom>
      <diagonal/>
    </border>
    <border>
      <left style="thin">
        <color rgb="FF7F7F7F"/>
      </left>
      <right style="thin">
        <color rgb="FF7F7F7F"/>
      </right>
      <top style="thin">
        <color rgb="FF7F7F7F"/>
      </top>
      <bottom style="thin">
        <color rgb="FF7F7F7F"/>
      </bottom>
      <diagonal/>
    </border>
    <border>
      <left/>
      <right/>
      <top/>
      <bottom style="double">
        <color rgb="FFFF8001"/>
      </bottom>
      <diagonal/>
    </border>
    <border>
      <left style="thin">
        <color rgb="FFB2B2B2"/>
      </left>
      <right style="thin">
        <color rgb="FFB2B2B2"/>
      </right>
      <top style="thin">
        <color rgb="FFB2B2B2"/>
      </top>
      <bottom style="thin">
        <color rgb="FFB2B2B2"/>
      </bottom>
      <diagonal/>
    </border>
  </borders>
  <cellStyleXfs count="49">
    <xf numFmtId="0" fontId="0" fillId="0" borderId="0"/>
    <xf numFmtId="0" fontId="26" fillId="18" borderId="0" applyNumberFormat="0" applyBorder="0" applyAlignment="0" applyProtection="0">
      <alignment vertical="center"/>
    </xf>
    <xf numFmtId="178" fontId="24" fillId="0" borderId="0" applyFont="0" applyFill="0" applyBorder="0" applyAlignment="0" applyProtection="0">
      <alignment vertical="center"/>
    </xf>
    <xf numFmtId="176" fontId="24" fillId="0" borderId="0" applyFont="0" applyFill="0" applyBorder="0" applyAlignment="0" applyProtection="0">
      <alignment vertical="center"/>
    </xf>
    <xf numFmtId="42" fontId="24" fillId="0" borderId="0" applyFont="0" applyFill="0" applyBorder="0" applyAlignment="0" applyProtection="0">
      <alignment vertical="center"/>
    </xf>
    <xf numFmtId="44" fontId="24" fillId="0" borderId="0" applyFont="0" applyFill="0" applyBorder="0" applyAlignment="0" applyProtection="0">
      <alignment vertical="center"/>
    </xf>
    <xf numFmtId="9" fontId="24" fillId="0" borderId="0" applyFont="0" applyFill="0" applyBorder="0" applyAlignment="0" applyProtection="0">
      <alignment vertical="center"/>
    </xf>
    <xf numFmtId="0" fontId="30" fillId="16" borderId="10" applyNumberFormat="0" applyAlignment="0" applyProtection="0">
      <alignment vertical="center"/>
    </xf>
    <xf numFmtId="0" fontId="25" fillId="0" borderId="9" applyNumberFormat="0" applyFill="0" applyAlignment="0" applyProtection="0">
      <alignment vertical="center"/>
    </xf>
    <xf numFmtId="0" fontId="24" fillId="33" borderId="16" applyNumberFormat="0" applyFont="0" applyAlignment="0" applyProtection="0">
      <alignment vertical="center"/>
    </xf>
    <xf numFmtId="0" fontId="42" fillId="0" borderId="0" applyNumberFormat="0" applyFill="0" applyBorder="0" applyAlignment="0" applyProtection="0">
      <alignment vertical="center"/>
    </xf>
    <xf numFmtId="0" fontId="23" fillId="27" borderId="0" applyNumberFormat="0" applyBorder="0" applyAlignment="0" applyProtection="0">
      <alignment vertical="center"/>
    </xf>
    <xf numFmtId="0" fontId="29" fillId="0" borderId="0" applyNumberFormat="0" applyFill="0" applyBorder="0" applyAlignment="0" applyProtection="0">
      <alignment vertical="center"/>
    </xf>
    <xf numFmtId="0" fontId="26" fillId="15" borderId="0" applyNumberFormat="0" applyBorder="0" applyAlignment="0" applyProtection="0">
      <alignment vertical="center"/>
    </xf>
    <xf numFmtId="0" fontId="34" fillId="0" borderId="0" applyNumberFormat="0" applyFill="0" applyBorder="0" applyAlignment="0" applyProtection="0">
      <alignment vertical="center"/>
    </xf>
    <xf numFmtId="0" fontId="26" fillId="14" borderId="0" applyNumberFormat="0" applyBorder="0" applyAlignment="0" applyProtection="0">
      <alignment vertical="center"/>
    </xf>
    <xf numFmtId="0" fontId="41" fillId="0" borderId="0" applyNumberFormat="0" applyFill="0" applyBorder="0" applyAlignment="0" applyProtection="0">
      <alignment vertical="center"/>
    </xf>
    <xf numFmtId="0" fontId="28" fillId="0" borderId="0" applyNumberFormat="0" applyFill="0" applyBorder="0" applyAlignment="0" applyProtection="0">
      <alignment vertical="center"/>
    </xf>
    <xf numFmtId="0" fontId="38" fillId="0" borderId="9" applyNumberFormat="0" applyFill="0" applyAlignment="0" applyProtection="0">
      <alignment vertical="center"/>
    </xf>
    <xf numFmtId="0" fontId="31" fillId="0" borderId="11" applyNumberFormat="0" applyFill="0" applyAlignment="0" applyProtection="0">
      <alignment vertical="center"/>
    </xf>
    <xf numFmtId="0" fontId="31" fillId="0" borderId="0" applyNumberFormat="0" applyFill="0" applyBorder="0" applyAlignment="0" applyProtection="0">
      <alignment vertical="center"/>
    </xf>
    <xf numFmtId="0" fontId="35" fillId="26" borderId="14" applyNumberFormat="0" applyAlignment="0" applyProtection="0">
      <alignment vertical="center"/>
    </xf>
    <xf numFmtId="0" fontId="23" fillId="32" borderId="0" applyNumberFormat="0" applyBorder="0" applyAlignment="0" applyProtection="0">
      <alignment vertical="center"/>
    </xf>
    <xf numFmtId="0" fontId="40" fillId="37" borderId="0" applyNumberFormat="0" applyBorder="0" applyAlignment="0" applyProtection="0">
      <alignment vertical="center"/>
    </xf>
    <xf numFmtId="0" fontId="33" fillId="24" borderId="13" applyNumberFormat="0" applyAlignment="0" applyProtection="0">
      <alignment vertical="center"/>
    </xf>
    <xf numFmtId="0" fontId="26" fillId="5" borderId="0" applyNumberFormat="0" applyBorder="0" applyAlignment="0" applyProtection="0">
      <alignment vertical="center"/>
    </xf>
    <xf numFmtId="0" fontId="39" fillId="24" borderId="14" applyNumberFormat="0" applyAlignment="0" applyProtection="0">
      <alignment vertical="center"/>
    </xf>
    <xf numFmtId="0" fontId="37" fillId="0" borderId="15" applyNumberFormat="0" applyFill="0" applyAlignment="0" applyProtection="0">
      <alignment vertical="center"/>
    </xf>
    <xf numFmtId="0" fontId="32" fillId="0" borderId="12" applyNumberFormat="0" applyFill="0" applyAlignment="0" applyProtection="0">
      <alignment vertical="center"/>
    </xf>
    <xf numFmtId="0" fontId="27" fillId="13" borderId="0" applyNumberFormat="0" applyBorder="0" applyAlignment="0" applyProtection="0">
      <alignment vertical="center"/>
    </xf>
    <xf numFmtId="0" fontId="36" fillId="31" borderId="0" applyNumberFormat="0" applyBorder="0" applyAlignment="0" applyProtection="0">
      <alignment vertical="center"/>
    </xf>
    <xf numFmtId="0" fontId="23" fillId="10" borderId="0" applyNumberFormat="0" applyBorder="0" applyAlignment="0" applyProtection="0">
      <alignment vertical="center"/>
    </xf>
    <xf numFmtId="0" fontId="26" fillId="7" borderId="0" applyNumberFormat="0" applyBorder="0" applyAlignment="0" applyProtection="0">
      <alignment vertical="center"/>
    </xf>
    <xf numFmtId="0" fontId="23" fillId="25" borderId="0" applyNumberFormat="0" applyBorder="0" applyAlignment="0" applyProtection="0">
      <alignment vertical="center"/>
    </xf>
    <xf numFmtId="0" fontId="23" fillId="23" borderId="0" applyNumberFormat="0" applyBorder="0" applyAlignment="0" applyProtection="0">
      <alignment vertical="center"/>
    </xf>
    <xf numFmtId="0" fontId="26" fillId="36" borderId="0" applyNumberFormat="0" applyBorder="0" applyAlignment="0" applyProtection="0">
      <alignment vertical="center"/>
    </xf>
    <xf numFmtId="0" fontId="26" fillId="35" borderId="0" applyNumberFormat="0" applyBorder="0" applyAlignment="0" applyProtection="0">
      <alignment vertical="center"/>
    </xf>
    <xf numFmtId="0" fontId="23" fillId="30" borderId="0" applyNumberFormat="0" applyBorder="0" applyAlignment="0" applyProtection="0">
      <alignment vertical="center"/>
    </xf>
    <xf numFmtId="0" fontId="23" fillId="22" borderId="0" applyNumberFormat="0" applyBorder="0" applyAlignment="0" applyProtection="0">
      <alignment vertical="center"/>
    </xf>
    <xf numFmtId="0" fontId="26" fillId="34" borderId="0" applyNumberFormat="0" applyBorder="0" applyAlignment="0" applyProtection="0">
      <alignment vertical="center"/>
    </xf>
    <xf numFmtId="0" fontId="23" fillId="9" borderId="0" applyNumberFormat="0" applyBorder="0" applyAlignment="0" applyProtection="0">
      <alignment vertical="center"/>
    </xf>
    <xf numFmtId="0" fontId="26" fillId="19" borderId="0" applyNumberFormat="0" applyBorder="0" applyAlignment="0" applyProtection="0">
      <alignment vertical="center"/>
    </xf>
    <xf numFmtId="0" fontId="26" fillId="17" borderId="0" applyNumberFormat="0" applyBorder="0" applyAlignment="0" applyProtection="0">
      <alignment vertical="center"/>
    </xf>
    <xf numFmtId="0" fontId="23" fillId="21" borderId="0" applyNumberFormat="0" applyBorder="0" applyAlignment="0" applyProtection="0">
      <alignment vertical="center"/>
    </xf>
    <xf numFmtId="0" fontId="26" fillId="12" borderId="0" applyNumberFormat="0" applyBorder="0" applyAlignment="0" applyProtection="0">
      <alignment vertical="center"/>
    </xf>
    <xf numFmtId="0" fontId="23" fillId="29" borderId="0" applyNumberFormat="0" applyBorder="0" applyAlignment="0" applyProtection="0">
      <alignment vertical="center"/>
    </xf>
    <xf numFmtId="0" fontId="23" fillId="20" borderId="0" applyNumberFormat="0" applyBorder="0" applyAlignment="0" applyProtection="0">
      <alignment vertical="center"/>
    </xf>
    <xf numFmtId="0" fontId="26" fillId="11" borderId="0" applyNumberFormat="0" applyBorder="0" applyAlignment="0" applyProtection="0">
      <alignment vertical="center"/>
    </xf>
    <xf numFmtId="0" fontId="23" fillId="28" borderId="0" applyNumberFormat="0" applyBorder="0" applyAlignment="0" applyProtection="0">
      <alignment vertical="center"/>
    </xf>
  </cellStyleXfs>
  <cellXfs count="87">
    <xf numFmtId="0" fontId="0" fillId="0" borderId="0" xfId="0"/>
    <xf numFmtId="0" fontId="0" fillId="0" borderId="0" xfId="0" applyFill="1"/>
    <xf numFmtId="0" fontId="1" fillId="0" borderId="0" xfId="0" applyFont="1"/>
    <xf numFmtId="0" fontId="2" fillId="0" borderId="0" xfId="0" applyFont="1" applyAlignment="1">
      <alignment horizontal="center" vertical="center"/>
    </xf>
    <xf numFmtId="0" fontId="3" fillId="0" borderId="0" xfId="0" applyFont="1" applyAlignment="1">
      <alignment horizontal="left" vertical="center"/>
    </xf>
    <xf numFmtId="0" fontId="4" fillId="0" borderId="0" xfId="0" applyFont="1" applyAlignment="1">
      <alignment horizontal="left" vertical="center" wrapText="1"/>
    </xf>
    <xf numFmtId="0" fontId="5" fillId="0" borderId="1" xfId="0" applyFont="1" applyBorder="1" applyAlignment="1">
      <alignment horizontal="center"/>
    </xf>
    <xf numFmtId="0" fontId="5" fillId="0" borderId="1" xfId="0" applyFont="1" applyFill="1" applyBorder="1" applyAlignment="1">
      <alignment horizontal="center"/>
    </xf>
    <xf numFmtId="0" fontId="6" fillId="2" borderId="2" xfId="0" applyFont="1" applyFill="1" applyBorder="1" applyAlignment="1">
      <alignment horizontal="center" vertical="center" wrapText="1"/>
    </xf>
    <xf numFmtId="0" fontId="7" fillId="2" borderId="3" xfId="0" applyFont="1" applyFill="1" applyBorder="1" applyAlignment="1">
      <alignment horizontal="center" vertical="center" wrapText="1"/>
    </xf>
    <xf numFmtId="0" fontId="7" fillId="2" borderId="4" xfId="0" applyFont="1" applyFill="1" applyBorder="1" applyAlignment="1">
      <alignment horizontal="center" vertical="center" wrapText="1"/>
    </xf>
    <xf numFmtId="0" fontId="7" fillId="2" borderId="5" xfId="0" applyFont="1" applyFill="1" applyBorder="1" applyAlignment="1">
      <alignment horizontal="center" vertical="center" wrapText="1"/>
    </xf>
    <xf numFmtId="0" fontId="6" fillId="2" borderId="6" xfId="0" applyFont="1" applyFill="1" applyBorder="1" applyAlignment="1">
      <alignment horizontal="center" vertical="center" wrapText="1"/>
    </xf>
    <xf numFmtId="0" fontId="8" fillId="0" borderId="7" xfId="0" applyFont="1" applyFill="1" applyBorder="1" applyAlignment="1">
      <alignment horizontal="center" vertical="center" wrapText="1"/>
    </xf>
    <xf numFmtId="0" fontId="8" fillId="2" borderId="7" xfId="0" applyFont="1" applyFill="1" applyBorder="1" applyAlignment="1">
      <alignment horizontal="center" vertical="center" wrapText="1"/>
    </xf>
    <xf numFmtId="0" fontId="6" fillId="3" borderId="7" xfId="0" applyFont="1" applyFill="1" applyBorder="1" applyAlignment="1">
      <alignment horizontal="justify" vertical="center" wrapText="1"/>
    </xf>
    <xf numFmtId="0" fontId="9" fillId="3" borderId="7" xfId="0" applyFont="1" applyFill="1" applyBorder="1" applyAlignment="1">
      <alignment horizontal="center" vertical="center" wrapText="1"/>
    </xf>
    <xf numFmtId="177" fontId="9" fillId="3" borderId="7" xfId="0" applyNumberFormat="1" applyFont="1" applyFill="1" applyBorder="1" applyAlignment="1">
      <alignment horizontal="center" vertical="center" wrapText="1"/>
    </xf>
    <xf numFmtId="0" fontId="6" fillId="3" borderId="7" xfId="0" applyFont="1" applyFill="1" applyBorder="1" applyAlignment="1">
      <alignment horizontal="center" vertical="center" wrapText="1"/>
    </xf>
    <xf numFmtId="0" fontId="10" fillId="4" borderId="7" xfId="0" applyFont="1" applyFill="1" applyBorder="1" applyAlignment="1">
      <alignment horizontal="justify" vertical="center" wrapText="1"/>
    </xf>
    <xf numFmtId="0" fontId="6" fillId="4" borderId="7" xfId="0" applyFont="1" applyFill="1" applyBorder="1" applyAlignment="1">
      <alignment horizontal="center" vertical="center" wrapText="1"/>
    </xf>
    <xf numFmtId="177" fontId="6" fillId="4" borderId="7" xfId="0" applyNumberFormat="1" applyFont="1" applyFill="1" applyBorder="1" applyAlignment="1">
      <alignment horizontal="center" vertical="center" wrapText="1"/>
    </xf>
    <xf numFmtId="0" fontId="10" fillId="2" borderId="7" xfId="0" applyFont="1" applyFill="1" applyBorder="1" applyAlignment="1">
      <alignment horizontal="justify" vertical="center" wrapText="1"/>
    </xf>
    <xf numFmtId="0" fontId="10" fillId="5" borderId="7" xfId="0" applyFont="1" applyFill="1" applyBorder="1" applyAlignment="1">
      <alignment horizontal="center" vertical="center" wrapText="1"/>
    </xf>
    <xf numFmtId="0" fontId="10" fillId="2" borderId="7" xfId="0" applyFont="1" applyFill="1" applyBorder="1" applyAlignment="1">
      <alignment horizontal="center" vertical="center" wrapText="1"/>
    </xf>
    <xf numFmtId="1" fontId="10" fillId="0" borderId="3" xfId="0" applyNumberFormat="1" applyFont="1" applyFill="1" applyBorder="1" applyAlignment="1">
      <alignment horizontal="center" vertical="center" wrapText="1"/>
    </xf>
    <xf numFmtId="177" fontId="10" fillId="5" borderId="7" xfId="0" applyNumberFormat="1" applyFont="1" applyFill="1" applyBorder="1" applyAlignment="1">
      <alignment horizontal="center" vertical="center" wrapText="1"/>
    </xf>
    <xf numFmtId="0" fontId="11" fillId="0" borderId="0" xfId="0" applyFont="1" applyAlignment="1">
      <alignment horizontal="justify" vertical="center" wrapText="1"/>
    </xf>
    <xf numFmtId="1" fontId="10" fillId="6" borderId="3" xfId="0" applyNumberFormat="1" applyFont="1" applyFill="1" applyBorder="1" applyAlignment="1">
      <alignment horizontal="center" vertical="center" wrapText="1"/>
    </xf>
    <xf numFmtId="1" fontId="10" fillId="7" borderId="3" xfId="0" applyNumberFormat="1" applyFont="1" applyFill="1" applyBorder="1" applyAlignment="1">
      <alignment horizontal="center" vertical="center" wrapText="1"/>
    </xf>
    <xf numFmtId="0" fontId="12" fillId="2" borderId="7" xfId="0" applyFont="1" applyFill="1" applyBorder="1" applyAlignment="1">
      <alignment horizontal="justify" vertical="center" wrapText="1"/>
    </xf>
    <xf numFmtId="0" fontId="11" fillId="0" borderId="0" xfId="0" applyFont="1" applyAlignment="1">
      <alignment horizontal="justify"/>
    </xf>
    <xf numFmtId="0" fontId="11" fillId="0" borderId="0" xfId="0" applyFont="1"/>
    <xf numFmtId="0" fontId="13" fillId="0" borderId="0" xfId="0" applyFont="1" applyAlignment="1">
      <alignment vertical="center" wrapText="1"/>
    </xf>
    <xf numFmtId="0" fontId="12" fillId="2" borderId="7" xfId="0" applyFont="1" applyFill="1" applyBorder="1" applyAlignment="1">
      <alignment horizontal="center" vertical="center" wrapText="1"/>
    </xf>
    <xf numFmtId="0" fontId="10" fillId="5" borderId="2" xfId="0" applyFont="1" applyFill="1" applyBorder="1" applyAlignment="1">
      <alignment horizontal="center" vertical="center" wrapText="1"/>
    </xf>
    <xf numFmtId="0" fontId="10" fillId="2" borderId="2" xfId="0" applyFont="1" applyFill="1" applyBorder="1" applyAlignment="1">
      <alignment horizontal="center" vertical="center" wrapText="1"/>
    </xf>
    <xf numFmtId="0" fontId="12" fillId="2" borderId="2" xfId="0" applyFont="1" applyFill="1" applyBorder="1" applyAlignment="1">
      <alignment horizontal="center" vertical="center" wrapText="1"/>
    </xf>
    <xf numFmtId="0" fontId="14" fillId="2" borderId="7" xfId="0" applyFont="1" applyFill="1" applyBorder="1" applyAlignment="1">
      <alignment horizontal="center" vertical="center" wrapText="1"/>
    </xf>
    <xf numFmtId="0" fontId="15" fillId="2" borderId="7" xfId="0" applyFont="1" applyFill="1" applyBorder="1" applyAlignment="1">
      <alignment horizontal="justify" vertical="center" wrapText="1"/>
    </xf>
    <xf numFmtId="0" fontId="1" fillId="4" borderId="7" xfId="0" applyFont="1" applyFill="1" applyBorder="1" applyAlignment="1">
      <alignment horizontal="justify" vertical="center" wrapText="1"/>
    </xf>
    <xf numFmtId="0" fontId="10" fillId="7" borderId="7" xfId="0" applyFont="1" applyFill="1" applyBorder="1" applyAlignment="1">
      <alignment horizontal="center" vertical="center" wrapText="1"/>
    </xf>
    <xf numFmtId="0" fontId="10" fillId="4" borderId="3" xfId="0" applyFont="1" applyFill="1" applyBorder="1" applyAlignment="1">
      <alignment vertical="center" wrapText="1"/>
    </xf>
    <xf numFmtId="0" fontId="12" fillId="2" borderId="3" xfId="0" applyFont="1" applyFill="1" applyBorder="1" applyAlignment="1">
      <alignment vertical="center" wrapText="1"/>
    </xf>
    <xf numFmtId="0" fontId="9" fillId="0" borderId="1" xfId="0" applyFont="1" applyBorder="1" applyAlignment="1">
      <alignment horizontal="center"/>
    </xf>
    <xf numFmtId="0" fontId="10" fillId="0" borderId="0" xfId="0" applyFont="1" applyFill="1" applyBorder="1" applyAlignment="1">
      <alignment horizontal="center" vertical="center" wrapText="1"/>
    </xf>
    <xf numFmtId="0" fontId="8" fillId="2" borderId="3" xfId="0" applyFont="1" applyFill="1" applyBorder="1" applyAlignment="1">
      <alignment horizontal="center" vertical="center" wrapText="1"/>
    </xf>
    <xf numFmtId="177" fontId="16" fillId="4" borderId="7" xfId="0" applyNumberFormat="1" applyFont="1" applyFill="1" applyBorder="1" applyAlignment="1">
      <alignment horizontal="center" vertical="center" wrapText="1"/>
    </xf>
    <xf numFmtId="177" fontId="17" fillId="7" borderId="7" xfId="0" applyNumberFormat="1" applyFont="1" applyFill="1" applyBorder="1" applyAlignment="1">
      <alignment horizontal="center" vertical="center" wrapText="1"/>
    </xf>
    <xf numFmtId="0" fontId="12" fillId="2" borderId="5" xfId="0" applyFont="1" applyFill="1" applyBorder="1" applyAlignment="1">
      <alignment horizontal="center" vertical="center" wrapText="1"/>
    </xf>
    <xf numFmtId="0" fontId="6" fillId="4" borderId="5" xfId="0" applyFont="1" applyFill="1" applyBorder="1" applyAlignment="1">
      <alignment horizontal="center" vertical="center" wrapText="1"/>
    </xf>
    <xf numFmtId="0" fontId="12" fillId="2" borderId="8" xfId="0" applyFont="1" applyFill="1" applyBorder="1" applyAlignment="1">
      <alignment horizontal="center" vertical="center" wrapText="1"/>
    </xf>
    <xf numFmtId="0" fontId="18" fillId="4" borderId="5" xfId="0" applyFont="1" applyFill="1" applyBorder="1" applyAlignment="1">
      <alignment horizontal="center" vertical="center" wrapText="1"/>
    </xf>
    <xf numFmtId="0" fontId="18" fillId="3" borderId="7" xfId="0" applyFont="1" applyFill="1" applyBorder="1" applyAlignment="1">
      <alignment horizontal="center" vertical="center"/>
    </xf>
    <xf numFmtId="0" fontId="18" fillId="4" borderId="7" xfId="0" applyFont="1" applyFill="1" applyBorder="1" applyAlignment="1">
      <alignment horizontal="center" vertical="center"/>
    </xf>
    <xf numFmtId="0" fontId="19" fillId="0" borderId="7" xfId="0" applyFont="1" applyBorder="1" applyAlignment="1">
      <alignment vertical="center"/>
    </xf>
    <xf numFmtId="0" fontId="19" fillId="0" borderId="7" xfId="0" applyFont="1" applyBorder="1" applyAlignment="1">
      <alignment wrapText="1"/>
    </xf>
    <xf numFmtId="0" fontId="19" fillId="0" borderId="7" xfId="0" applyFont="1" applyBorder="1" applyAlignment="1">
      <alignment wrapText="1"/>
    </xf>
    <xf numFmtId="0" fontId="19" fillId="0" borderId="7" xfId="0" applyFont="1" applyBorder="1" applyAlignment="1">
      <alignment vertical="center" wrapText="1"/>
    </xf>
    <xf numFmtId="0" fontId="19" fillId="0" borderId="7" xfId="0" applyFont="1" applyBorder="1"/>
    <xf numFmtId="0" fontId="19" fillId="0" borderId="7" xfId="0" applyFont="1" applyBorder="1" applyAlignment="1">
      <alignment vertical="center"/>
    </xf>
    <xf numFmtId="0" fontId="0" fillId="0" borderId="0" xfId="0" applyAlignment="1">
      <alignment vertical="center"/>
    </xf>
    <xf numFmtId="0" fontId="6" fillId="3" borderId="3" xfId="0" applyFont="1" applyFill="1" applyBorder="1" applyAlignment="1">
      <alignment vertical="center" wrapText="1"/>
    </xf>
    <xf numFmtId="0" fontId="6" fillId="2" borderId="3" xfId="0" applyFont="1" applyFill="1" applyBorder="1" applyAlignment="1">
      <alignment vertical="center" wrapText="1"/>
    </xf>
    <xf numFmtId="0" fontId="6" fillId="5" borderId="7" xfId="0" applyFont="1" applyFill="1" applyBorder="1" applyAlignment="1">
      <alignment horizontal="center" vertical="center" wrapText="1"/>
    </xf>
    <xf numFmtId="0" fontId="6" fillId="2" borderId="7" xfId="0" applyFont="1" applyFill="1" applyBorder="1" applyAlignment="1">
      <alignment horizontal="center" vertical="center" wrapText="1"/>
    </xf>
    <xf numFmtId="0" fontId="6" fillId="8" borderId="7" xfId="0" applyFont="1" applyFill="1" applyBorder="1" applyAlignment="1">
      <alignment horizontal="center" vertical="center" wrapText="1"/>
    </xf>
    <xf numFmtId="10" fontId="6" fillId="8" borderId="7" xfId="0" applyNumberFormat="1" applyFont="1" applyFill="1" applyBorder="1" applyAlignment="1">
      <alignment horizontal="center" vertical="center" wrapText="1"/>
    </xf>
    <xf numFmtId="0" fontId="6" fillId="6" borderId="7" xfId="0" applyFont="1" applyFill="1" applyBorder="1" applyAlignment="1">
      <alignment horizontal="center" vertical="center" wrapText="1"/>
    </xf>
    <xf numFmtId="1" fontId="6" fillId="8" borderId="7" xfId="0" applyNumberFormat="1" applyFont="1" applyFill="1" applyBorder="1" applyAlignment="1">
      <alignment horizontal="center" vertical="center" wrapText="1"/>
    </xf>
    <xf numFmtId="1" fontId="6" fillId="6" borderId="7" xfId="0" applyNumberFormat="1" applyFont="1" applyFill="1" applyBorder="1" applyAlignment="1">
      <alignment horizontal="center" vertical="center" wrapText="1"/>
    </xf>
    <xf numFmtId="0" fontId="6" fillId="2" borderId="5" xfId="0" applyFont="1" applyFill="1" applyBorder="1" applyAlignment="1">
      <alignment vertical="center" wrapText="1"/>
    </xf>
    <xf numFmtId="0" fontId="6" fillId="8" borderId="3" xfId="0" applyFont="1" applyFill="1" applyBorder="1" applyAlignment="1">
      <alignment horizontal="center" vertical="center" wrapText="1"/>
    </xf>
    <xf numFmtId="0" fontId="6" fillId="8" borderId="5" xfId="0" applyFont="1" applyFill="1" applyBorder="1" applyAlignment="1">
      <alignment horizontal="center" vertical="center" wrapText="1"/>
    </xf>
    <xf numFmtId="0" fontId="20" fillId="0" borderId="0" xfId="0" applyFont="1" applyAlignment="1">
      <alignment horizontal="center" vertical="center" wrapText="1"/>
    </xf>
    <xf numFmtId="0" fontId="0" fillId="0" borderId="0" xfId="0" applyAlignment="1">
      <alignment horizontal="center" vertical="center" wrapText="1"/>
    </xf>
    <xf numFmtId="0" fontId="4" fillId="0" borderId="0" xfId="0" applyFont="1" applyAlignment="1">
      <alignment horizontal="center" vertical="center" wrapText="1"/>
    </xf>
    <xf numFmtId="0" fontId="21" fillId="0" borderId="0" xfId="0" applyFont="1" applyAlignment="1">
      <alignment horizontal="center"/>
    </xf>
    <xf numFmtId="0" fontId="4" fillId="0" borderId="0" xfId="0" applyFont="1" applyAlignment="1"/>
    <xf numFmtId="0" fontId="4" fillId="0" borderId="0" xfId="0" applyFont="1" applyFill="1" applyAlignment="1"/>
    <xf numFmtId="0" fontId="7" fillId="0" borderId="0" xfId="0" applyFont="1" applyAlignment="1">
      <alignment vertical="center"/>
    </xf>
    <xf numFmtId="0" fontId="7" fillId="0" borderId="0" xfId="0" applyFont="1" applyFill="1" applyAlignment="1">
      <alignment vertical="center"/>
    </xf>
    <xf numFmtId="0" fontId="4" fillId="0" borderId="0" xfId="0" applyFont="1" applyAlignment="1">
      <alignment vertical="center"/>
    </xf>
    <xf numFmtId="0" fontId="4" fillId="0" borderId="0" xfId="0" applyFont="1" applyFill="1" applyAlignment="1">
      <alignment vertical="center"/>
    </xf>
    <xf numFmtId="0" fontId="4" fillId="0" borderId="0" xfId="0" applyFont="1" applyAlignment="1">
      <alignment horizontal="center" vertical="center"/>
    </xf>
    <xf numFmtId="0" fontId="22" fillId="0" borderId="0" xfId="0" applyFont="1" applyAlignment="1">
      <alignment horizontal="left" vertical="center"/>
    </xf>
    <xf numFmtId="0" fontId="21" fillId="0" borderId="0" xfId="0" applyFont="1" applyAlignment="1">
      <alignment horizontal="left" vertical="center"/>
    </xf>
  </cellXfs>
  <cellStyles count="49">
    <cellStyle name="Normal" xfId="0" builtinId="0"/>
    <cellStyle name="40% - Accent1" xfId="1" builtinId="31"/>
    <cellStyle name="Comma" xfId="2" builtinId="3"/>
    <cellStyle name="Comma [0]" xfId="3" builtinId="6"/>
    <cellStyle name="Currency [0]" xfId="4" builtinId="7"/>
    <cellStyle name="Currency" xfId="5" builtinId="4"/>
    <cellStyle name="Percent" xfId="6" builtinId="5"/>
    <cellStyle name="Check Cell" xfId="7" builtinId="23"/>
    <cellStyle name="Heading 2" xfId="8" builtinId="17"/>
    <cellStyle name="Note" xfId="9" builtinId="10"/>
    <cellStyle name="Hyperlink" xfId="10" builtinId="8"/>
    <cellStyle name="60% - Accent4" xfId="11" builtinId="44"/>
    <cellStyle name="Followed Hyperlink" xfId="12" builtinId="9"/>
    <cellStyle name="40% - Accent3" xfId="13" builtinId="39"/>
    <cellStyle name="Warning Text" xfId="14" builtinId="11"/>
    <cellStyle name="40% - Accent2" xfId="15" builtinId="35"/>
    <cellStyle name="Title" xfId="16" builtinId="15"/>
    <cellStyle name="CExplanatory Text" xfId="17" builtinId="53"/>
    <cellStyle name="Heading 1" xfId="18" builtinId="16"/>
    <cellStyle name="Heading 3" xfId="19" builtinId="18"/>
    <cellStyle name="Heading 4" xfId="20" builtinId="19"/>
    <cellStyle name="Input" xfId="21" builtinId="20"/>
    <cellStyle name="60% - Accent3" xfId="22" builtinId="40"/>
    <cellStyle name="Good" xfId="23" builtinId="26"/>
    <cellStyle name="Output" xfId="24" builtinId="21"/>
    <cellStyle name="20% - Accent1" xfId="25" builtinId="30"/>
    <cellStyle name="Calculation" xfId="26" builtinId="22"/>
    <cellStyle name="Linked Cell" xfId="27" builtinId="24"/>
    <cellStyle name="Total" xfId="28" builtinId="25"/>
    <cellStyle name="Bad" xfId="29" builtinId="27"/>
    <cellStyle name="Neutral" xfId="30" builtinId="28"/>
    <cellStyle name="Accent1" xfId="31" builtinId="29"/>
    <cellStyle name="20% - Accent5" xfId="32" builtinId="46"/>
    <cellStyle name="60% - Accent1" xfId="33" builtinId="32"/>
    <cellStyle name="Accent2" xfId="34" builtinId="33"/>
    <cellStyle name="20% - Accent2" xfId="35" builtinId="34"/>
    <cellStyle name="20% - Accent6" xfId="36" builtinId="50"/>
    <cellStyle name="60% - Accent2" xfId="37" builtinId="36"/>
    <cellStyle name="Accent3" xfId="38" builtinId="37"/>
    <cellStyle name="20% - Accent3" xfId="39" builtinId="38"/>
    <cellStyle name="Accent4" xfId="40" builtinId="41"/>
    <cellStyle name="20% - Accent4" xfId="41" builtinId="42"/>
    <cellStyle name="40% - Accent4" xfId="42" builtinId="43"/>
    <cellStyle name="Accent5" xfId="43" builtinId="45"/>
    <cellStyle name="40% - Accent5" xfId="44" builtinId="47"/>
    <cellStyle name="60% - Accent5" xfId="45" builtinId="48"/>
    <cellStyle name="Accent6" xfId="46" builtinId="49"/>
    <cellStyle name="40% - Accent6" xfId="47" builtinId="51"/>
    <cellStyle name="60% - Accent6" xfId="48" builtinId="52"/>
  </cellStyles>
  <tableStyles count="0" defaultTableStyle="TableStyleMedium2" defaultPivotStyle="PivotStyleLight16"/>
  <colors>
    <mruColors>
      <color rgb="0066FFFF"/>
      <color rgb="00FFFF99"/>
      <color rgb="00FFCCFF"/>
      <color rgb="00FFFF00"/>
      <color rgb="00CCFFFF"/>
      <color rgb="0099FF99"/>
      <color rgb="00FF99FF"/>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drawings/drawing1.xml><?xml version="1.0" encoding="utf-8"?>
<xdr:wsDr xmlns:xdr="http://schemas.openxmlformats.org/drawingml/2006/spreadsheetDrawing" xmlns:r="http://schemas.openxmlformats.org/officeDocument/2006/relationships" xmlns:a="http://schemas.openxmlformats.org/drawingml/2006/main">
  <xdr:twoCellAnchor>
    <xdr:from>
      <xdr:col>4</xdr:col>
      <xdr:colOff>609600</xdr:colOff>
      <xdr:row>1</xdr:row>
      <xdr:rowOff>76200</xdr:rowOff>
    </xdr:from>
    <xdr:to>
      <xdr:col>9</xdr:col>
      <xdr:colOff>682625</xdr:colOff>
      <xdr:row>4</xdr:row>
      <xdr:rowOff>142875</xdr:rowOff>
    </xdr:to>
    <xdr:grpSp>
      <xdr:nvGrpSpPr>
        <xdr:cNvPr id="16" name="Group 15"/>
        <xdr:cNvGrpSpPr/>
      </xdr:nvGrpSpPr>
      <xdr:grpSpPr>
        <a:xfrm>
          <a:off x="3362325" y="276225"/>
          <a:ext cx="5682615" cy="666750"/>
          <a:chOff x="3495675" y="221240"/>
          <a:chExt cx="3978275" cy="743585"/>
        </a:xfrm>
      </xdr:grpSpPr>
      <xdr:sp>
        <xdr:nvSpPr>
          <xdr:cNvPr id="9" name="Text Box 1"/>
          <xdr:cNvSpPr txBox="1"/>
        </xdr:nvSpPr>
        <xdr:spPr>
          <a:xfrm>
            <a:off x="3495675" y="221240"/>
            <a:ext cx="3978275"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spAutoFit/>
          </a:bodyPr>
          <a:lstStyle/>
          <a:p>
            <a:pPr algn="ctr">
              <a:lnSpc>
                <a:spcPct val="115000"/>
              </a:lnSpc>
              <a:spcBef>
                <a:spcPts val="600"/>
              </a:spcBef>
              <a:spcAft>
                <a:spcPts val="0"/>
              </a:spcAft>
            </a:pPr>
            <a:r>
              <a:rPr lang="vi-VN" sz="1300" b="1">
                <a:solidFill>
                  <a:srgbClr val="000000"/>
                </a:solidFill>
                <a:effectLst/>
                <a:latin typeface="Times New Roman" panose="02020603050405020304" pitchFamily="12"/>
                <a:ea typeface="Times New Roman" panose="02020603050405020304" pitchFamily="12"/>
                <a:cs typeface="Times New Roman" panose="02020603050405020304" pitchFamily="12"/>
              </a:rPr>
              <a:t>CỘNG HÒA XÃ HỘI CHỦ NGHĨA VIỆT NAM</a:t>
            </a:r>
            <a:br>
              <a:rPr lang="vi-VN" sz="1300" b="1">
                <a:solidFill>
                  <a:srgbClr val="000000"/>
                </a:solidFill>
                <a:effectLst/>
                <a:latin typeface="Times New Roman" panose="02020603050405020304" pitchFamily="12"/>
                <a:ea typeface="Times New Roman" panose="02020603050405020304" pitchFamily="12"/>
                <a:cs typeface="Times New Roman" panose="02020603050405020304" pitchFamily="12"/>
              </a:rPr>
            </a:br>
            <a:r>
              <a:rPr lang="vi-VN" sz="1300" b="1">
                <a:solidFill>
                  <a:srgbClr val="000000"/>
                </a:solidFill>
                <a:effectLst/>
                <a:latin typeface="Times New Roman" panose="02020603050405020304" pitchFamily="12"/>
                <a:ea typeface="Times New Roman" panose="02020603050405020304" pitchFamily="12"/>
                <a:cs typeface="Times New Roman" panose="02020603050405020304" pitchFamily="12"/>
              </a:rPr>
              <a:t>Độc lập - Tự do - Hạnh phúc </a:t>
            </a:r>
            <a:br>
              <a:rPr lang="vi-VN" sz="1300" b="1">
                <a:solidFill>
                  <a:srgbClr val="000000"/>
                </a:solidFill>
                <a:effectLst/>
                <a:latin typeface="Times New Roman" panose="02020603050405020304" pitchFamily="12"/>
                <a:ea typeface="Times New Roman" panose="02020603050405020304" pitchFamily="12"/>
                <a:cs typeface="Times New Roman" panose="02020603050405020304" pitchFamily="12"/>
              </a:rPr>
            </a:br>
            <a:endParaRPr lang="en-US" sz="1100">
              <a:effectLst/>
              <a:latin typeface="Arial" panose="020B0604020202020204"/>
              <a:ea typeface="Arial" panose="020B0604020202020204"/>
              <a:cs typeface="Times New Roman" panose="02020603050405020304" pitchFamily="12"/>
            </a:endParaRPr>
          </a:p>
        </xdr:txBody>
      </xdr:sp>
      <xdr:cxnSp>
        <xdr:nvCxnSpPr>
          <xdr:cNvPr id="14" name="Straight Connector 13"/>
          <xdr:cNvCxnSpPr/>
        </xdr:nvCxnSpPr>
        <xdr:spPr>
          <a:xfrm>
            <a:off x="4664672" y="785794"/>
            <a:ext cx="156708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0</xdr:col>
      <xdr:colOff>95250</xdr:colOff>
      <xdr:row>0</xdr:row>
      <xdr:rowOff>47625</xdr:rowOff>
    </xdr:from>
    <xdr:to>
      <xdr:col>5</xdr:col>
      <xdr:colOff>238125</xdr:colOff>
      <xdr:row>4</xdr:row>
      <xdr:rowOff>29210</xdr:rowOff>
    </xdr:to>
    <xdr:grpSp>
      <xdr:nvGrpSpPr>
        <xdr:cNvPr id="19" name="Group 18"/>
        <xdr:cNvGrpSpPr/>
      </xdr:nvGrpSpPr>
      <xdr:grpSpPr>
        <a:xfrm>
          <a:off x="95250" y="47625"/>
          <a:ext cx="3771900" cy="781685"/>
          <a:chOff x="95250" y="47625"/>
          <a:chExt cx="3804296" cy="743585"/>
        </a:xfrm>
      </xdr:grpSpPr>
      <xdr:sp>
        <xdr:nvSpPr>
          <xdr:cNvPr id="15" name="Text Box 2"/>
          <xdr:cNvSpPr txBox="1"/>
        </xdr:nvSpPr>
        <xdr:spPr>
          <a:xfrm>
            <a:off x="95250" y="47625"/>
            <a:ext cx="3804296"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noAutofit/>
          </a:bodyPr>
          <a:lstStyle/>
          <a:p>
            <a:pPr algn="ctr">
              <a:lnSpc>
                <a:spcPct val="115000"/>
              </a:lnSpc>
              <a:spcAft>
                <a:spcPts val="0"/>
              </a:spcAft>
            </a:pPr>
            <a:r>
              <a:rPr lang="en-US" sz="1300">
                <a:solidFill>
                  <a:srgbClr val="000000"/>
                </a:solidFill>
                <a:effectLst/>
                <a:latin typeface="Times New Roman" panose="02020603050405020304" pitchFamily="12"/>
                <a:ea typeface="Times New Roman" panose="02020603050405020304" pitchFamily="12"/>
                <a:cs typeface="Times New Roman" panose="02020603050405020304" pitchFamily="12"/>
              </a:rPr>
              <a:t>TRƯỜNG CAO ĐẲNG LÝ TỰ TRỌNG</a:t>
            </a:r>
            <a:br>
              <a:rPr lang="vi-VN" sz="1300">
                <a:solidFill>
                  <a:srgbClr val="000000"/>
                </a:solidFill>
                <a:effectLst/>
                <a:latin typeface="Times New Roman" panose="02020603050405020304" pitchFamily="12"/>
                <a:ea typeface="Times New Roman" panose="02020603050405020304" pitchFamily="12"/>
                <a:cs typeface="Times New Roman" panose="02020603050405020304" pitchFamily="12"/>
              </a:rPr>
            </a:br>
            <a:r>
              <a:rPr lang="en-US" sz="1300">
                <a:solidFill>
                  <a:srgbClr val="000000"/>
                </a:solidFill>
                <a:effectLst/>
                <a:latin typeface="Times New Roman" panose="02020603050405020304" pitchFamily="12"/>
                <a:ea typeface="Times New Roman" panose="02020603050405020304" pitchFamily="12"/>
                <a:cs typeface="Times New Roman" panose="02020603050405020304" pitchFamily="12"/>
              </a:rPr>
              <a:t>THÀNH PHỐ HỒ CHÍ MINH</a:t>
            </a:r>
            <a:br>
              <a:rPr lang="vi-VN" sz="1200">
                <a:solidFill>
                  <a:srgbClr val="000000"/>
                </a:solidFill>
                <a:effectLst/>
                <a:latin typeface="Times New Roman" panose="02020603050405020304" pitchFamily="12"/>
                <a:ea typeface="Times New Roman" panose="02020603050405020304" pitchFamily="12"/>
                <a:cs typeface="Times New Roman" panose="02020603050405020304" pitchFamily="12"/>
              </a:rPr>
            </a:br>
            <a:r>
              <a:rPr lang="vi-VN" sz="1300" b="1">
                <a:solidFill>
                  <a:srgbClr val="000000"/>
                </a:solidFill>
                <a:effectLst/>
                <a:latin typeface="Times New Roman" panose="02020603050405020304" pitchFamily="12"/>
                <a:ea typeface="Times New Roman" panose="02020603050405020304" pitchFamily="12"/>
                <a:cs typeface="Times New Roman" panose="02020603050405020304" pitchFamily="12"/>
              </a:rPr>
              <a:t>KHOA </a:t>
            </a:r>
            <a:r>
              <a:rPr lang="en-US" sz="1300" b="1">
                <a:solidFill>
                  <a:srgbClr val="000000"/>
                </a:solidFill>
                <a:effectLst/>
                <a:latin typeface="Times New Roman" panose="02020603050405020304" pitchFamily="12"/>
                <a:ea typeface="Times New Roman" panose="02020603050405020304" pitchFamily="12"/>
                <a:cs typeface="Times New Roman" panose="02020603050405020304" pitchFamily="12"/>
              </a:rPr>
              <a:t>CÔNG</a:t>
            </a:r>
            <a:r>
              <a:rPr lang="en-US" sz="1300" b="1" baseline="0">
                <a:solidFill>
                  <a:srgbClr val="000000"/>
                </a:solidFill>
                <a:effectLst/>
                <a:latin typeface="Times New Roman" panose="02020603050405020304" pitchFamily="12"/>
                <a:ea typeface="Times New Roman" panose="02020603050405020304" pitchFamily="12"/>
                <a:cs typeface="Times New Roman" panose="02020603050405020304" pitchFamily="12"/>
              </a:rPr>
              <a:t> NGHỆ MAY VÀ THỜI TRANG</a:t>
            </a:r>
            <a:endParaRPr lang="en-US" sz="1100">
              <a:effectLst/>
              <a:latin typeface="Arial" panose="020B0604020202020204"/>
              <a:ea typeface="Arial" panose="020B0604020202020204"/>
              <a:cs typeface="Times New Roman" panose="02020603050405020304" pitchFamily="12"/>
            </a:endParaRPr>
          </a:p>
        </xdr:txBody>
      </xdr:sp>
      <xdr:cxnSp>
        <xdr:nvCxnSpPr>
          <xdr:cNvPr id="18" name="Straight Connector 17"/>
          <xdr:cNvCxnSpPr/>
        </xdr:nvCxnSpPr>
        <xdr:spPr>
          <a:xfrm>
            <a:off x="900269" y="72961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_rels/sheet1.xml.rels><?xml version="1.0" encoding="UTF-8" standalone="yes"?>
<Relationships xmlns="http://schemas.openxmlformats.org/package/2006/relationships"><Relationship Id="rId3" Type="http://schemas.openxmlformats.org/officeDocument/2006/relationships/hyperlink" Target="https://thuvienphapluat.vn/phap-luat/tim-van-ban.aspx?keyword=03/2014/TT-BTTTT&amp;area=2&amp;type=0&amp;match=False&amp;vc=True&amp;lan=1" TargetMode="External"/><Relationship Id="rId2" Type="http://schemas.openxmlformats.org/officeDocument/2006/relationships/hyperlink" Target="https://thuvienphapluat.vn/phap-luat/tim-van-ban.aspx?keyword=01/2014/TT-BGD%C4%90T&amp;area=2&amp;type=0&amp;match=False&amp;vc=True&amp;lan=1" TargetMode="External"/><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6:N89"/>
  <sheetViews>
    <sheetView tabSelected="1" zoomScale="72" zoomScaleNormal="72" workbookViewId="0">
      <selection activeCell="L80" sqref="L80"/>
    </sheetView>
  </sheetViews>
  <sheetFormatPr defaultColWidth="9" defaultRowHeight="15.75"/>
  <cols>
    <col min="1" max="1" width="25.8571428571429" customWidth="1"/>
    <col min="2" max="2" width="7.42857142857143" customWidth="1"/>
    <col min="3" max="3" width="7.42857142857143" hidden="1" customWidth="1"/>
    <col min="4" max="4" width="8" style="1" customWidth="1"/>
    <col min="5" max="5" width="13.1428571428571" style="1" customWidth="1"/>
    <col min="6" max="6" width="39.9904761904762" customWidth="1"/>
    <col min="7" max="7" width="9.28571428571429" customWidth="1"/>
    <col min="8" max="8" width="8.57142857142857" customWidth="1"/>
    <col min="9" max="9" width="13.1428571428571" customWidth="1"/>
    <col min="10" max="10" width="31.9428571428571" style="2" customWidth="1"/>
  </cols>
  <sheetData>
    <row r="6" ht="18.75" spans="1:10">
      <c r="A6" s="3" t="s">
        <v>0</v>
      </c>
      <c r="B6" s="3"/>
      <c r="C6" s="3"/>
      <c r="D6" s="3"/>
      <c r="E6" s="3"/>
      <c r="F6" s="3"/>
      <c r="G6" s="3"/>
      <c r="H6" s="3"/>
      <c r="I6" s="3"/>
      <c r="J6" s="3"/>
    </row>
    <row r="7" ht="18.75" spans="1:10">
      <c r="A7" s="3" t="s">
        <v>1</v>
      </c>
      <c r="B7" s="3"/>
      <c r="C7" s="3"/>
      <c r="D7" s="3"/>
      <c r="E7" s="3"/>
      <c r="F7" s="3"/>
      <c r="G7" s="3"/>
      <c r="H7" s="3"/>
      <c r="I7" s="3"/>
      <c r="J7" s="3"/>
    </row>
    <row r="8" ht="16.5" spans="1:10">
      <c r="A8" s="4" t="s">
        <v>2</v>
      </c>
      <c r="B8" s="4"/>
      <c r="C8" s="4"/>
      <c r="D8" s="4"/>
      <c r="E8" s="4"/>
      <c r="F8" s="4"/>
      <c r="G8" s="4"/>
      <c r="H8" s="4"/>
      <c r="I8" s="4"/>
      <c r="J8" s="4"/>
    </row>
    <row r="9" ht="16.5" spans="1:10">
      <c r="A9" s="4" t="s">
        <v>3</v>
      </c>
      <c r="B9" s="4"/>
      <c r="C9" s="4"/>
      <c r="D9" s="4"/>
      <c r="E9" s="4"/>
      <c r="F9" s="4"/>
      <c r="G9" s="4"/>
      <c r="H9" s="4"/>
      <c r="I9" s="4"/>
      <c r="J9" s="4"/>
    </row>
    <row r="10" ht="16.5" spans="1:10">
      <c r="A10" s="4" t="s">
        <v>4</v>
      </c>
      <c r="B10" s="4"/>
      <c r="C10" s="4"/>
      <c r="D10" s="4"/>
      <c r="E10" s="4"/>
      <c r="F10" s="4"/>
      <c r="G10" s="4"/>
      <c r="H10" s="4"/>
      <c r="I10" s="4"/>
      <c r="J10" s="4"/>
    </row>
    <row r="11" ht="20.45" customHeight="1" spans="1:10">
      <c r="A11" s="4" t="s">
        <v>5</v>
      </c>
      <c r="B11" s="4"/>
      <c r="C11" s="4"/>
      <c r="D11" s="4"/>
      <c r="E11" s="4"/>
      <c r="F11" s="4"/>
      <c r="G11" s="4"/>
      <c r="H11" s="4"/>
      <c r="I11" s="4"/>
      <c r="J11" s="4"/>
    </row>
    <row r="12" ht="54" customHeight="1" spans="1:10">
      <c r="A12" s="5" t="s">
        <v>6</v>
      </c>
      <c r="B12" s="5"/>
      <c r="C12" s="5"/>
      <c r="D12" s="5"/>
      <c r="E12" s="5"/>
      <c r="F12" s="5"/>
      <c r="G12" s="5"/>
      <c r="H12" s="5"/>
      <c r="I12" s="5"/>
      <c r="J12" s="5"/>
    </row>
    <row r="13" ht="9.6" customHeight="1" spans="2:10">
      <c r="B13" s="6"/>
      <c r="C13" s="6"/>
      <c r="D13" s="7"/>
      <c r="E13" s="7"/>
      <c r="F13" s="6"/>
      <c r="G13" s="6"/>
      <c r="H13" s="6"/>
      <c r="I13" s="6"/>
      <c r="J13" s="44"/>
    </row>
    <row r="14" ht="17.45" customHeight="1" spans="1:13">
      <c r="A14" s="8" t="s">
        <v>7</v>
      </c>
      <c r="B14" s="8" t="s">
        <v>8</v>
      </c>
      <c r="C14" s="8" t="s">
        <v>8</v>
      </c>
      <c r="D14" s="9" t="s">
        <v>9</v>
      </c>
      <c r="E14" s="10"/>
      <c r="F14" s="11"/>
      <c r="G14" s="9" t="s">
        <v>10</v>
      </c>
      <c r="H14" s="10"/>
      <c r="I14" s="10"/>
      <c r="J14" s="11"/>
      <c r="M14" s="45"/>
    </row>
    <row r="15" ht="126.75" spans="1:13">
      <c r="A15" s="12"/>
      <c r="B15" s="12"/>
      <c r="C15" s="12"/>
      <c r="D15" s="13" t="s">
        <v>11</v>
      </c>
      <c r="E15" s="13" t="s">
        <v>12</v>
      </c>
      <c r="F15" s="14" t="s">
        <v>13</v>
      </c>
      <c r="G15" s="14" t="s">
        <v>14</v>
      </c>
      <c r="H15" s="14" t="s">
        <v>15</v>
      </c>
      <c r="I15" s="46" t="s">
        <v>16</v>
      </c>
      <c r="J15" s="14" t="s">
        <v>17</v>
      </c>
      <c r="M15" s="45"/>
    </row>
    <row r="16" s="1" customFormat="1" ht="32.25" spans="1:10">
      <c r="A16" s="15" t="s">
        <v>18</v>
      </c>
      <c r="B16" s="16">
        <f>SUM(B17,B24,B27)</f>
        <v>20</v>
      </c>
      <c r="C16" s="16">
        <f>SUM(C17,C24,C27)</f>
        <v>20</v>
      </c>
      <c r="D16" s="16">
        <f>SUM(D17,D24,D27)</f>
        <v>18</v>
      </c>
      <c r="E16" s="17">
        <f>(D16/B16)</f>
        <v>0.9</v>
      </c>
      <c r="F16" s="18" t="str">
        <f>IF(E16&gt;=0.5,"Đạt","Không đạt")</f>
        <v>Đạt</v>
      </c>
      <c r="G16" s="16">
        <f>SUM(G17,G24,G27)</f>
        <v>12</v>
      </c>
      <c r="H16" s="16">
        <f>SUM(H17,H24,H27)</f>
        <v>12</v>
      </c>
      <c r="I16" s="17">
        <f t="shared" ref="I16:I47" si="0">(H16/B16)</f>
        <v>0.6</v>
      </c>
      <c r="J16" s="18" t="str">
        <f>IF(I16&gt;=0.5,"Đạt","Không đạt")</f>
        <v>Đạt</v>
      </c>
    </row>
    <row r="17" s="1" customFormat="1" ht="32.25" spans="1:10">
      <c r="A17" s="19" t="s">
        <v>19</v>
      </c>
      <c r="B17" s="20">
        <f>SUM(B18:B23)</f>
        <v>12</v>
      </c>
      <c r="C17" s="20">
        <f>SUM(C18:C23)</f>
        <v>12</v>
      </c>
      <c r="D17" s="20">
        <f>SUM(D18:D23)</f>
        <v>11</v>
      </c>
      <c r="E17" s="21">
        <f>(D17/B17)</f>
        <v>0.916666666666667</v>
      </c>
      <c r="F17" s="20" t="str">
        <f>IF(E17&gt;=0.5,"Đạt"," Không đạt")</f>
        <v>Đạt</v>
      </c>
      <c r="G17" s="20">
        <f>SUM(G18:G23)</f>
        <v>8</v>
      </c>
      <c r="H17" s="20">
        <f>SUM(H18:H23)</f>
        <v>8</v>
      </c>
      <c r="I17" s="47">
        <f t="shared" si="0"/>
        <v>0.666666666666667</v>
      </c>
      <c r="J17" s="20" t="str">
        <f>IF(I17&gt;=0.5,"Đạt","Không đạt")</f>
        <v>Đạt</v>
      </c>
    </row>
    <row r="18" ht="160.5" spans="1:10">
      <c r="A18" s="22" t="s">
        <v>20</v>
      </c>
      <c r="B18" s="23">
        <v>2</v>
      </c>
      <c r="C18" s="24">
        <v>2</v>
      </c>
      <c r="D18" s="25">
        <v>2</v>
      </c>
      <c r="E18" s="26">
        <f>(D18/B18)</f>
        <v>1</v>
      </c>
      <c r="F18" s="27" t="s">
        <v>21</v>
      </c>
      <c r="G18" s="28">
        <v>2</v>
      </c>
      <c r="H18" s="29">
        <v>2</v>
      </c>
      <c r="I18" s="48">
        <f t="shared" si="0"/>
        <v>1</v>
      </c>
      <c r="J18" s="49" t="s">
        <v>22</v>
      </c>
    </row>
    <row r="19" ht="36.75" spans="1:10">
      <c r="A19" s="30" t="s">
        <v>23</v>
      </c>
      <c r="B19" s="23">
        <v>2</v>
      </c>
      <c r="C19" s="24">
        <v>2</v>
      </c>
      <c r="D19" s="25">
        <v>2</v>
      </c>
      <c r="E19" s="26">
        <f t="shared" ref="E19:E24" si="1">(D19/B19)</f>
        <v>1</v>
      </c>
      <c r="F19" s="31" t="s">
        <v>24</v>
      </c>
      <c r="G19" s="28">
        <v>1</v>
      </c>
      <c r="H19" s="29">
        <v>1</v>
      </c>
      <c r="I19" s="48">
        <f t="shared" si="0"/>
        <v>0.5</v>
      </c>
      <c r="J19" s="49" t="s">
        <v>25</v>
      </c>
    </row>
    <row r="20" ht="24.75" spans="1:10">
      <c r="A20" s="30" t="s">
        <v>26</v>
      </c>
      <c r="B20" s="23">
        <v>2</v>
      </c>
      <c r="C20" s="24">
        <v>2</v>
      </c>
      <c r="D20" s="25">
        <v>1</v>
      </c>
      <c r="E20" s="26">
        <f t="shared" si="1"/>
        <v>0.5</v>
      </c>
      <c r="F20" s="32" t="s">
        <v>27</v>
      </c>
      <c r="G20" s="28">
        <v>2</v>
      </c>
      <c r="H20" s="29">
        <v>2</v>
      </c>
      <c r="I20" s="48">
        <f t="shared" si="0"/>
        <v>1</v>
      </c>
      <c r="J20" s="49" t="s">
        <v>28</v>
      </c>
    </row>
    <row r="21" ht="60.75" spans="1:10">
      <c r="A21" s="30" t="s">
        <v>29</v>
      </c>
      <c r="B21" s="23">
        <v>2</v>
      </c>
      <c r="C21" s="24">
        <v>2</v>
      </c>
      <c r="D21" s="25">
        <v>2</v>
      </c>
      <c r="E21" s="26">
        <f t="shared" si="1"/>
        <v>1</v>
      </c>
      <c r="F21" s="33" t="s">
        <v>30</v>
      </c>
      <c r="G21" s="28">
        <v>1</v>
      </c>
      <c r="H21" s="29">
        <v>1</v>
      </c>
      <c r="I21" s="48">
        <f t="shared" si="0"/>
        <v>0.5</v>
      </c>
      <c r="J21" s="49" t="s">
        <v>31</v>
      </c>
    </row>
    <row r="22" ht="36.75" spans="1:10">
      <c r="A22" s="30" t="s">
        <v>32</v>
      </c>
      <c r="B22" s="23">
        <v>2</v>
      </c>
      <c r="C22" s="24">
        <v>2</v>
      </c>
      <c r="D22" s="25">
        <v>2</v>
      </c>
      <c r="E22" s="26">
        <f t="shared" si="1"/>
        <v>1</v>
      </c>
      <c r="F22" s="34" t="s">
        <v>33</v>
      </c>
      <c r="G22" s="28">
        <v>2</v>
      </c>
      <c r="H22" s="29">
        <v>2</v>
      </c>
      <c r="I22" s="48">
        <f t="shared" si="0"/>
        <v>1</v>
      </c>
      <c r="J22" s="49" t="s">
        <v>34</v>
      </c>
    </row>
    <row r="23" ht="48.75" spans="1:10">
      <c r="A23" s="30" t="s">
        <v>35</v>
      </c>
      <c r="B23" s="23">
        <v>2</v>
      </c>
      <c r="C23" s="24">
        <v>2</v>
      </c>
      <c r="D23" s="25">
        <v>2</v>
      </c>
      <c r="E23" s="26">
        <f t="shared" si="1"/>
        <v>1</v>
      </c>
      <c r="F23" s="34" t="s">
        <v>36</v>
      </c>
      <c r="G23" s="28">
        <v>0</v>
      </c>
      <c r="H23" s="29">
        <v>0</v>
      </c>
      <c r="I23" s="48">
        <f t="shared" si="0"/>
        <v>0</v>
      </c>
      <c r="J23" s="49"/>
    </row>
    <row r="24" s="1" customFormat="1" ht="32.25" spans="1:10">
      <c r="A24" s="19" t="s">
        <v>37</v>
      </c>
      <c r="B24" s="20">
        <f>SUM(B25:B26)</f>
        <v>4</v>
      </c>
      <c r="C24" s="20">
        <f>SUM(C25:C26)</f>
        <v>4</v>
      </c>
      <c r="D24" s="20">
        <f>SUM(D25:D26)</f>
        <v>3</v>
      </c>
      <c r="E24" s="21">
        <f t="shared" si="1"/>
        <v>0.75</v>
      </c>
      <c r="F24" s="20" t="str">
        <f>IF(E24&gt;=0.5,"Đạt","Không đạt")</f>
        <v>Đạt</v>
      </c>
      <c r="G24" s="20">
        <f>SUM(G25:G26)</f>
        <v>1</v>
      </c>
      <c r="H24" s="20">
        <f>SUM(H25:H26)</f>
        <v>1</v>
      </c>
      <c r="I24" s="47">
        <f t="shared" si="0"/>
        <v>0.25</v>
      </c>
      <c r="J24" s="50" t="str">
        <f>IF(I24&gt;=0.5,"Đạt","Không đạt")</f>
        <v>Không đạt</v>
      </c>
    </row>
    <row r="25" ht="264.75" spans="1:10">
      <c r="A25" s="30" t="s">
        <v>38</v>
      </c>
      <c r="B25" s="35">
        <v>2</v>
      </c>
      <c r="C25" s="36">
        <v>2</v>
      </c>
      <c r="D25" s="25">
        <v>1</v>
      </c>
      <c r="E25" s="26">
        <f t="shared" ref="E25:E27" si="2">(D25/B25)</f>
        <v>0.5</v>
      </c>
      <c r="F25" s="37" t="s">
        <v>39</v>
      </c>
      <c r="G25" s="28">
        <v>0</v>
      </c>
      <c r="H25" s="29">
        <v>0</v>
      </c>
      <c r="I25" s="48">
        <f t="shared" si="0"/>
        <v>0</v>
      </c>
      <c r="J25" s="51"/>
    </row>
    <row r="26" ht="64.5" spans="1:10">
      <c r="A26" s="22" t="s">
        <v>40</v>
      </c>
      <c r="B26" s="23">
        <v>2</v>
      </c>
      <c r="C26" s="24">
        <v>2</v>
      </c>
      <c r="D26" s="25">
        <v>2</v>
      </c>
      <c r="E26" s="26">
        <f t="shared" si="2"/>
        <v>1</v>
      </c>
      <c r="F26" s="34" t="s">
        <v>41</v>
      </c>
      <c r="G26" s="28">
        <v>1</v>
      </c>
      <c r="H26" s="29">
        <v>1</v>
      </c>
      <c r="I26" s="48">
        <f t="shared" si="0"/>
        <v>0.5</v>
      </c>
      <c r="J26" s="49" t="s">
        <v>42</v>
      </c>
    </row>
    <row r="27" s="1" customFormat="1" ht="32.25" spans="1:10">
      <c r="A27" s="19" t="s">
        <v>43</v>
      </c>
      <c r="B27" s="20">
        <f>SUM(B28:B29)</f>
        <v>4</v>
      </c>
      <c r="C27" s="20">
        <f>SUM(C28:C29)</f>
        <v>4</v>
      </c>
      <c r="D27" s="20">
        <f>SUM(D28:D29)</f>
        <v>4</v>
      </c>
      <c r="E27" s="21">
        <f t="shared" si="2"/>
        <v>1</v>
      </c>
      <c r="F27" s="20" t="str">
        <f>IF(E27&gt;=0.5,"Đạt","Không đạt")</f>
        <v>Đạt</v>
      </c>
      <c r="G27" s="20">
        <f>SUM(G28:G29)</f>
        <v>3</v>
      </c>
      <c r="H27" s="20">
        <f>SUM(H28:H29)</f>
        <v>3</v>
      </c>
      <c r="I27" s="47">
        <f t="shared" si="0"/>
        <v>0.75</v>
      </c>
      <c r="J27" s="52" t="str">
        <f>IF(I27&gt;=0.5,"Đạt","Không đạt")</f>
        <v>Đạt</v>
      </c>
    </row>
    <row r="28" ht="96.75" spans="1:10">
      <c r="A28" s="30" t="s">
        <v>44</v>
      </c>
      <c r="B28" s="23">
        <v>2</v>
      </c>
      <c r="C28" s="24">
        <v>2</v>
      </c>
      <c r="D28" s="25">
        <v>2</v>
      </c>
      <c r="E28" s="26">
        <f t="shared" ref="E28:E31" si="3">(D28/B28)</f>
        <v>1</v>
      </c>
      <c r="F28" s="34" t="s">
        <v>45</v>
      </c>
      <c r="G28" s="28">
        <v>2</v>
      </c>
      <c r="H28" s="29">
        <v>2</v>
      </c>
      <c r="I28" s="48">
        <f t="shared" si="0"/>
        <v>1</v>
      </c>
      <c r="J28" s="49" t="s">
        <v>45</v>
      </c>
    </row>
    <row r="29" ht="40.5" spans="1:10">
      <c r="A29" s="22" t="s">
        <v>46</v>
      </c>
      <c r="B29" s="23">
        <v>2</v>
      </c>
      <c r="C29" s="24">
        <v>2</v>
      </c>
      <c r="D29" s="25">
        <v>2</v>
      </c>
      <c r="E29" s="26">
        <f t="shared" si="3"/>
        <v>1</v>
      </c>
      <c r="F29" s="34" t="s">
        <v>47</v>
      </c>
      <c r="G29" s="28">
        <v>1</v>
      </c>
      <c r="H29" s="29">
        <v>1</v>
      </c>
      <c r="I29" s="48">
        <f t="shared" si="0"/>
        <v>0.5</v>
      </c>
      <c r="J29" s="49" t="s">
        <v>48</v>
      </c>
    </row>
    <row r="30" s="1" customFormat="1" ht="32.25" spans="1:10">
      <c r="A30" s="15" t="s">
        <v>49</v>
      </c>
      <c r="B30" s="16">
        <f>SUM(B31,B34,B41,B46,B49,B52,B55,B60,B63)</f>
        <v>52</v>
      </c>
      <c r="C30" s="16">
        <f>SUM(C31,C34,C41,C46,C49,C52,C55,C60,C63)</f>
        <v>52</v>
      </c>
      <c r="D30" s="16">
        <f>SUM(D31,D34,D41,D46,D49,D52,D55,D60,D63)</f>
        <v>48</v>
      </c>
      <c r="E30" s="17">
        <f t="shared" si="3"/>
        <v>0.923076923076923</v>
      </c>
      <c r="F30" s="18" t="str">
        <f>IF(E30&gt;=0.5,"Đạt","Không đạt")</f>
        <v>Đạt</v>
      </c>
      <c r="G30" s="16">
        <f>SUM(G31,G34,G41,G46,G49,G52,G55,G60,G63)</f>
        <v>45</v>
      </c>
      <c r="H30" s="16">
        <f>SUM(H31,H34,H41,H46,H49,H52,H55,H60,H63)</f>
        <v>45</v>
      </c>
      <c r="I30" s="17">
        <f t="shared" si="0"/>
        <v>0.865384615384615</v>
      </c>
      <c r="J30" s="53" t="str">
        <f>IF(I30&gt;=0.5,"Đạt","Không đạt")</f>
        <v>Đạt</v>
      </c>
    </row>
    <row r="31" s="1" customFormat="1" ht="48" spans="1:10">
      <c r="A31" s="19" t="s">
        <v>50</v>
      </c>
      <c r="B31" s="20">
        <f>SUM(B32:B33)</f>
        <v>4</v>
      </c>
      <c r="C31" s="20">
        <f>SUM(C32:C33)</f>
        <v>4</v>
      </c>
      <c r="D31" s="20">
        <f>SUM(D32:D33)</f>
        <v>4</v>
      </c>
      <c r="E31" s="21">
        <f t="shared" si="3"/>
        <v>1</v>
      </c>
      <c r="F31" s="20" t="str">
        <f>IF(E31&gt;=0.5,"Đạt","Không đạt")</f>
        <v>Đạt</v>
      </c>
      <c r="G31" s="20">
        <f>SUM(G32:G33)</f>
        <v>3</v>
      </c>
      <c r="H31" s="20">
        <f>SUM(H32:H33)</f>
        <v>3</v>
      </c>
      <c r="I31" s="47">
        <f t="shared" si="0"/>
        <v>0.75</v>
      </c>
      <c r="J31" s="54" t="str">
        <f>IF(I31&gt;=0.5,"Đạt","Không đạt")</f>
        <v>Đạt</v>
      </c>
    </row>
    <row r="32" ht="108.75" spans="1:10">
      <c r="A32" s="30" t="s">
        <v>51</v>
      </c>
      <c r="B32" s="23">
        <v>2</v>
      </c>
      <c r="C32" s="24">
        <v>2</v>
      </c>
      <c r="D32" s="25">
        <v>2</v>
      </c>
      <c r="E32" s="26">
        <f t="shared" ref="E32:E34" si="4">(D32/B32)</f>
        <v>1</v>
      </c>
      <c r="F32" s="38" t="s">
        <v>52</v>
      </c>
      <c r="G32" s="28">
        <v>1</v>
      </c>
      <c r="H32" s="29">
        <v>1</v>
      </c>
      <c r="I32" s="48">
        <f t="shared" si="0"/>
        <v>0.5</v>
      </c>
      <c r="J32" s="55" t="s">
        <v>53</v>
      </c>
    </row>
    <row r="33" ht="24.75" spans="1:10">
      <c r="A33" s="30" t="s">
        <v>54</v>
      </c>
      <c r="B33" s="23">
        <v>2</v>
      </c>
      <c r="C33" s="24">
        <v>2</v>
      </c>
      <c r="D33" s="25">
        <v>2</v>
      </c>
      <c r="E33" s="26">
        <f t="shared" si="4"/>
        <v>1</v>
      </c>
      <c r="F33" s="24" t="s">
        <v>55</v>
      </c>
      <c r="G33" s="28">
        <v>2</v>
      </c>
      <c r="H33" s="29">
        <v>2</v>
      </c>
      <c r="I33" s="48">
        <f t="shared" si="0"/>
        <v>1</v>
      </c>
      <c r="J33" s="55" t="s">
        <v>55</v>
      </c>
    </row>
    <row r="34" s="1" customFormat="1" ht="32.25" spans="1:10">
      <c r="A34" s="19" t="s">
        <v>56</v>
      </c>
      <c r="B34" s="20">
        <f>SUM(B35:B40)</f>
        <v>12</v>
      </c>
      <c r="C34" s="20">
        <f>SUM(C35:C40)</f>
        <v>12</v>
      </c>
      <c r="D34" s="20">
        <f>SUM(D35:D40)</f>
        <v>12</v>
      </c>
      <c r="E34" s="21">
        <f t="shared" si="4"/>
        <v>1</v>
      </c>
      <c r="F34" s="20" t="str">
        <f>IF(E34&gt;=0.5,"Đạt","Không đạt")</f>
        <v>Đạt</v>
      </c>
      <c r="G34" s="20">
        <f>SUM(G35:G40)</f>
        <v>10</v>
      </c>
      <c r="H34" s="20">
        <f>SUM(H35:H40)</f>
        <v>10</v>
      </c>
      <c r="I34" s="47">
        <f t="shared" si="0"/>
        <v>0.833333333333333</v>
      </c>
      <c r="J34" s="54" t="str">
        <f>IF(I34&gt;=0.5,"Đạt","Không đạt")</f>
        <v>Đạt</v>
      </c>
    </row>
    <row r="35" ht="51.75" spans="1:10">
      <c r="A35" s="39" t="s">
        <v>57</v>
      </c>
      <c r="B35" s="23">
        <v>2</v>
      </c>
      <c r="C35" s="24">
        <v>2</v>
      </c>
      <c r="D35" s="25">
        <v>2</v>
      </c>
      <c r="E35" s="26">
        <f t="shared" ref="E35:E41" si="5">(D35/B35)</f>
        <v>1</v>
      </c>
      <c r="F35" s="34" t="s">
        <v>58</v>
      </c>
      <c r="G35" s="28">
        <v>2</v>
      </c>
      <c r="H35" s="29">
        <v>2</v>
      </c>
      <c r="I35" s="48">
        <f t="shared" si="0"/>
        <v>1</v>
      </c>
      <c r="J35" s="56" t="s">
        <v>59</v>
      </c>
    </row>
    <row r="36" ht="36.75" spans="1:10">
      <c r="A36" s="30" t="s">
        <v>60</v>
      </c>
      <c r="B36" s="23">
        <v>2</v>
      </c>
      <c r="C36" s="24">
        <v>2</v>
      </c>
      <c r="D36" s="25">
        <v>2</v>
      </c>
      <c r="E36" s="26">
        <f t="shared" si="5"/>
        <v>1</v>
      </c>
      <c r="F36" s="34" t="s">
        <v>61</v>
      </c>
      <c r="G36" s="28">
        <v>2</v>
      </c>
      <c r="H36" s="29">
        <v>2</v>
      </c>
      <c r="I36" s="48">
        <f t="shared" si="0"/>
        <v>1</v>
      </c>
      <c r="J36" s="57" t="s">
        <v>62</v>
      </c>
    </row>
    <row r="37" ht="48.75" spans="1:10">
      <c r="A37" s="30" t="s">
        <v>63</v>
      </c>
      <c r="B37" s="23">
        <v>2</v>
      </c>
      <c r="C37" s="24">
        <v>2</v>
      </c>
      <c r="D37" s="25">
        <v>2</v>
      </c>
      <c r="E37" s="26">
        <f t="shared" si="5"/>
        <v>1</v>
      </c>
      <c r="F37" s="34" t="s">
        <v>64</v>
      </c>
      <c r="G37" s="28">
        <v>2</v>
      </c>
      <c r="H37" s="29">
        <v>2</v>
      </c>
      <c r="I37" s="48">
        <f t="shared" si="0"/>
        <v>1</v>
      </c>
      <c r="J37" s="57" t="s">
        <v>65</v>
      </c>
    </row>
    <row r="38" ht="60.75" spans="1:10">
      <c r="A38" s="30" t="s">
        <v>66</v>
      </c>
      <c r="B38" s="23">
        <v>2</v>
      </c>
      <c r="C38" s="24">
        <v>2</v>
      </c>
      <c r="D38" s="25">
        <v>2</v>
      </c>
      <c r="E38" s="26">
        <f t="shared" si="5"/>
        <v>1</v>
      </c>
      <c r="F38" s="34" t="s">
        <v>67</v>
      </c>
      <c r="G38" s="28">
        <v>2</v>
      </c>
      <c r="H38" s="29">
        <v>2</v>
      </c>
      <c r="I38" s="48">
        <f t="shared" si="0"/>
        <v>1</v>
      </c>
      <c r="J38" s="58" t="s">
        <v>68</v>
      </c>
    </row>
    <row r="39" ht="36.75" spans="1:10">
      <c r="A39" s="30" t="s">
        <v>69</v>
      </c>
      <c r="B39" s="23">
        <v>2</v>
      </c>
      <c r="C39" s="24">
        <v>2</v>
      </c>
      <c r="D39" s="25">
        <v>2</v>
      </c>
      <c r="E39" s="26">
        <f t="shared" si="5"/>
        <v>1</v>
      </c>
      <c r="F39" s="34" t="s">
        <v>70</v>
      </c>
      <c r="G39" s="28">
        <v>0</v>
      </c>
      <c r="H39" s="29">
        <v>0</v>
      </c>
      <c r="I39" s="48">
        <f t="shared" si="0"/>
        <v>0</v>
      </c>
      <c r="J39" s="59"/>
    </row>
    <row r="40" ht="60.75" spans="1:10">
      <c r="A40" s="30" t="s">
        <v>71</v>
      </c>
      <c r="B40" s="23">
        <v>2</v>
      </c>
      <c r="C40" s="24">
        <v>2</v>
      </c>
      <c r="D40" s="25">
        <v>2</v>
      </c>
      <c r="E40" s="26">
        <f t="shared" si="5"/>
        <v>1</v>
      </c>
      <c r="F40" s="34" t="s">
        <v>72</v>
      </c>
      <c r="G40" s="28">
        <v>2</v>
      </c>
      <c r="H40" s="29">
        <v>2</v>
      </c>
      <c r="I40" s="48">
        <f t="shared" si="0"/>
        <v>1</v>
      </c>
      <c r="J40" s="58" t="s">
        <v>73</v>
      </c>
    </row>
    <row r="41" s="1" customFormat="1" ht="32.25" spans="1:10">
      <c r="A41" s="19" t="s">
        <v>74</v>
      </c>
      <c r="B41" s="20">
        <v>8</v>
      </c>
      <c r="C41" s="20">
        <f>SUM(C42:C45)</f>
        <v>8</v>
      </c>
      <c r="D41" s="20">
        <f>SUM(D42:D45)</f>
        <v>7</v>
      </c>
      <c r="E41" s="21">
        <f t="shared" si="5"/>
        <v>0.875</v>
      </c>
      <c r="F41" s="20" t="str">
        <f>IF(E41&gt;=0.5,"Đạt","Không đạt")</f>
        <v>Đạt</v>
      </c>
      <c r="G41" s="20">
        <f>SUM(G42:G45)</f>
        <v>7</v>
      </c>
      <c r="H41" s="20">
        <f>SUM(H42:H45)</f>
        <v>7</v>
      </c>
      <c r="I41" s="47">
        <f t="shared" si="0"/>
        <v>0.875</v>
      </c>
      <c r="J41" s="54" t="str">
        <f>IF(I41&gt;=0.5,"Đạt","Không đạt")</f>
        <v>Đạt</v>
      </c>
    </row>
    <row r="42" ht="60.75" spans="1:10">
      <c r="A42" s="30" t="s">
        <v>75</v>
      </c>
      <c r="B42" s="23">
        <v>2</v>
      </c>
      <c r="C42" s="24">
        <v>2</v>
      </c>
      <c r="D42" s="25">
        <v>2</v>
      </c>
      <c r="E42" s="26">
        <f t="shared" ref="E42:E46" si="6">(D42/B42)</f>
        <v>1</v>
      </c>
      <c r="F42" s="34" t="s">
        <v>76</v>
      </c>
      <c r="G42" s="28">
        <v>2</v>
      </c>
      <c r="H42" s="29">
        <v>2</v>
      </c>
      <c r="I42" s="48">
        <f t="shared" si="0"/>
        <v>1</v>
      </c>
      <c r="J42" s="58" t="s">
        <v>77</v>
      </c>
    </row>
    <row r="43" ht="120.75" spans="1:10">
      <c r="A43" s="30" t="s">
        <v>78</v>
      </c>
      <c r="B43" s="23">
        <v>2</v>
      </c>
      <c r="C43" s="24">
        <v>2</v>
      </c>
      <c r="D43" s="25">
        <v>2</v>
      </c>
      <c r="E43" s="26">
        <f t="shared" si="6"/>
        <v>1</v>
      </c>
      <c r="F43" s="34" t="s">
        <v>79</v>
      </c>
      <c r="G43" s="28">
        <v>2</v>
      </c>
      <c r="H43" s="29">
        <v>2</v>
      </c>
      <c r="I43" s="48">
        <f t="shared" si="0"/>
        <v>1</v>
      </c>
      <c r="J43" s="58" t="s">
        <v>80</v>
      </c>
    </row>
    <row r="44" ht="96.75" spans="1:10">
      <c r="A44" s="30" t="s">
        <v>81</v>
      </c>
      <c r="B44" s="23">
        <v>2</v>
      </c>
      <c r="C44" s="24">
        <v>2</v>
      </c>
      <c r="D44" s="25">
        <v>1</v>
      </c>
      <c r="E44" s="26">
        <f t="shared" si="6"/>
        <v>0.5</v>
      </c>
      <c r="F44" s="34" t="s">
        <v>82</v>
      </c>
      <c r="G44" s="28">
        <v>1</v>
      </c>
      <c r="H44" s="29">
        <v>1</v>
      </c>
      <c r="I44" s="48">
        <f t="shared" si="0"/>
        <v>0.5</v>
      </c>
      <c r="J44" s="57" t="s">
        <v>83</v>
      </c>
    </row>
    <row r="45" ht="48.75" spans="1:10">
      <c r="A45" s="30" t="s">
        <v>84</v>
      </c>
      <c r="B45" s="23">
        <v>2</v>
      </c>
      <c r="C45" s="24">
        <v>2</v>
      </c>
      <c r="D45" s="25">
        <v>2</v>
      </c>
      <c r="E45" s="26">
        <f t="shared" si="6"/>
        <v>1</v>
      </c>
      <c r="F45" s="34" t="s">
        <v>85</v>
      </c>
      <c r="G45" s="28">
        <v>2</v>
      </c>
      <c r="H45" s="29">
        <v>2</v>
      </c>
      <c r="I45" s="48">
        <f t="shared" si="0"/>
        <v>1</v>
      </c>
      <c r="J45" s="57" t="s">
        <v>86</v>
      </c>
    </row>
    <row r="46" s="1" customFormat="1" ht="48" spans="1:10">
      <c r="A46" s="19" t="s">
        <v>87</v>
      </c>
      <c r="B46" s="20">
        <f>SUM(B47:B48)</f>
        <v>4</v>
      </c>
      <c r="C46" s="20">
        <f>SUM(C47:C48)</f>
        <v>4</v>
      </c>
      <c r="D46" s="20">
        <f>SUM(D47:D48)</f>
        <v>4</v>
      </c>
      <c r="E46" s="21">
        <f t="shared" si="6"/>
        <v>1</v>
      </c>
      <c r="F46" s="20" t="str">
        <f>IF(E46&gt;=0.5,"Đạt","Không đạt")</f>
        <v>Đạt</v>
      </c>
      <c r="G46" s="20">
        <f>SUM(G47:G48)</f>
        <v>4</v>
      </c>
      <c r="H46" s="20">
        <f>SUM(H47:H48)</f>
        <v>4</v>
      </c>
      <c r="I46" s="47">
        <f t="shared" si="0"/>
        <v>1</v>
      </c>
      <c r="J46" s="54" t="str">
        <f>IF(I46&gt;=0.5,"Đạt","Không đạt")</f>
        <v>Đạt</v>
      </c>
    </row>
    <row r="47" ht="60.75" spans="1:10">
      <c r="A47" s="30" t="s">
        <v>88</v>
      </c>
      <c r="B47" s="23">
        <v>2</v>
      </c>
      <c r="C47" s="24">
        <v>2</v>
      </c>
      <c r="D47" s="25">
        <v>2</v>
      </c>
      <c r="E47" s="26">
        <f t="shared" ref="E47:E49" si="7">(D47/B47)</f>
        <v>1</v>
      </c>
      <c r="F47" s="34" t="s">
        <v>89</v>
      </c>
      <c r="G47" s="28">
        <v>2</v>
      </c>
      <c r="H47" s="29">
        <v>2</v>
      </c>
      <c r="I47" s="48">
        <f t="shared" si="0"/>
        <v>1</v>
      </c>
      <c r="J47" s="58" t="s">
        <v>90</v>
      </c>
    </row>
    <row r="48" ht="60.75" spans="1:10">
      <c r="A48" s="30" t="s">
        <v>91</v>
      </c>
      <c r="B48" s="23">
        <v>2</v>
      </c>
      <c r="C48" s="24">
        <v>2</v>
      </c>
      <c r="D48" s="25">
        <v>2</v>
      </c>
      <c r="E48" s="26">
        <f t="shared" si="7"/>
        <v>1</v>
      </c>
      <c r="F48" s="34" t="s">
        <v>92</v>
      </c>
      <c r="G48" s="28">
        <v>2</v>
      </c>
      <c r="H48" s="29">
        <v>2</v>
      </c>
      <c r="I48" s="48">
        <f t="shared" ref="I48:I79" si="8">(H48/B48)</f>
        <v>1</v>
      </c>
      <c r="J48" s="58" t="s">
        <v>93</v>
      </c>
    </row>
    <row r="49" s="1" customFormat="1" ht="32.25" spans="1:10">
      <c r="A49" s="19" t="s">
        <v>94</v>
      </c>
      <c r="B49" s="20">
        <f>SUM(B50:B51)</f>
        <v>4</v>
      </c>
      <c r="C49" s="20">
        <f>SUM(C50:C51)</f>
        <v>4</v>
      </c>
      <c r="D49" s="20">
        <f>SUM(D50:D51)</f>
        <v>4</v>
      </c>
      <c r="E49" s="21">
        <f t="shared" si="7"/>
        <v>1</v>
      </c>
      <c r="F49" s="20" t="str">
        <f>IF(E49&gt;=0.5,"Đạt","Không đạt")</f>
        <v>Đạt</v>
      </c>
      <c r="G49" s="20">
        <f>SUM(G50:G51)</f>
        <v>4</v>
      </c>
      <c r="H49" s="20">
        <f>SUM(H50:H51)</f>
        <v>4</v>
      </c>
      <c r="I49" s="47">
        <f t="shared" si="8"/>
        <v>1</v>
      </c>
      <c r="J49" s="54" t="str">
        <f>IF(I49&gt;=0.5,"Đạt","Không đạt")</f>
        <v>Đạt</v>
      </c>
    </row>
    <row r="50" ht="60.75" spans="1:10">
      <c r="A50" s="30" t="s">
        <v>95</v>
      </c>
      <c r="B50" s="23">
        <v>2</v>
      </c>
      <c r="C50" s="24">
        <v>2</v>
      </c>
      <c r="D50" s="25">
        <v>2</v>
      </c>
      <c r="E50" s="26">
        <f t="shared" ref="E50:E52" si="9">(D50/B50)</f>
        <v>1</v>
      </c>
      <c r="F50" s="34" t="s">
        <v>96</v>
      </c>
      <c r="G50" s="28">
        <v>2</v>
      </c>
      <c r="H50" s="29">
        <v>2</v>
      </c>
      <c r="I50" s="48">
        <f t="shared" si="8"/>
        <v>1</v>
      </c>
      <c r="J50" s="60" t="s">
        <v>97</v>
      </c>
    </row>
    <row r="51" ht="28.5" spans="1:10">
      <c r="A51" s="22" t="s">
        <v>98</v>
      </c>
      <c r="B51" s="23">
        <v>2</v>
      </c>
      <c r="C51" s="24">
        <v>2</v>
      </c>
      <c r="D51" s="25">
        <v>2</v>
      </c>
      <c r="E51" s="26">
        <f t="shared" si="9"/>
        <v>1</v>
      </c>
      <c r="F51" s="34" t="s">
        <v>99</v>
      </c>
      <c r="G51" s="28">
        <v>2</v>
      </c>
      <c r="H51" s="29">
        <v>2</v>
      </c>
      <c r="I51" s="48">
        <f t="shared" si="8"/>
        <v>1</v>
      </c>
      <c r="J51" s="59" t="s">
        <v>100</v>
      </c>
    </row>
    <row r="52" s="1" customFormat="1" ht="48" spans="1:10">
      <c r="A52" s="19" t="s">
        <v>101</v>
      </c>
      <c r="B52" s="20">
        <f>SUM(B53:B54)</f>
        <v>4</v>
      </c>
      <c r="C52" s="20">
        <f>SUM(C53:C54)</f>
        <v>4</v>
      </c>
      <c r="D52" s="20">
        <f>SUM(D53:D54)</f>
        <v>3</v>
      </c>
      <c r="E52" s="21">
        <f t="shared" si="9"/>
        <v>0.75</v>
      </c>
      <c r="F52" s="20" t="str">
        <f>IF(E52&gt;=0.5,"Đạt","Không đạt")</f>
        <v>Đạt</v>
      </c>
      <c r="G52" s="20">
        <f>SUM(G53:G54)</f>
        <v>4</v>
      </c>
      <c r="H52" s="20">
        <f>SUM(H53:H54)</f>
        <v>4</v>
      </c>
      <c r="I52" s="47">
        <f t="shared" si="8"/>
        <v>1</v>
      </c>
      <c r="J52" s="54" t="str">
        <f>IF(I52&gt;=0.5,"Đạt","Không đạt")</f>
        <v>Đạt</v>
      </c>
    </row>
    <row r="53" ht="48.75" spans="1:10">
      <c r="A53" s="30" t="s">
        <v>102</v>
      </c>
      <c r="B53" s="23">
        <v>2</v>
      </c>
      <c r="C53" s="24">
        <v>2</v>
      </c>
      <c r="D53" s="25">
        <v>2</v>
      </c>
      <c r="E53" s="26">
        <f t="shared" ref="E53:E55" si="10">(D53/B53)</f>
        <v>1</v>
      </c>
      <c r="F53" s="34" t="s">
        <v>103</v>
      </c>
      <c r="G53" s="28">
        <v>2</v>
      </c>
      <c r="H53" s="29">
        <v>2</v>
      </c>
      <c r="I53" s="48">
        <f t="shared" si="8"/>
        <v>1</v>
      </c>
      <c r="J53" s="58" t="s">
        <v>104</v>
      </c>
    </row>
    <row r="54" ht="48.75" spans="1:10">
      <c r="A54" s="30" t="s">
        <v>105</v>
      </c>
      <c r="B54" s="23">
        <v>2</v>
      </c>
      <c r="C54" s="24">
        <v>2</v>
      </c>
      <c r="D54" s="25">
        <v>1</v>
      </c>
      <c r="E54" s="26">
        <f t="shared" si="10"/>
        <v>0.5</v>
      </c>
      <c r="F54" s="34" t="s">
        <v>106</v>
      </c>
      <c r="G54" s="28">
        <v>2</v>
      </c>
      <c r="H54" s="29">
        <v>2</v>
      </c>
      <c r="I54" s="48">
        <f t="shared" si="8"/>
        <v>1</v>
      </c>
      <c r="J54" s="60" t="s">
        <v>107</v>
      </c>
    </row>
    <row r="55" s="1" customFormat="1" ht="48" spans="1:10">
      <c r="A55" s="40" t="s">
        <v>108</v>
      </c>
      <c r="B55" s="20">
        <f>SUM(B56:B59)</f>
        <v>8</v>
      </c>
      <c r="C55" s="20">
        <f>SUM(C56:C59)</f>
        <v>8</v>
      </c>
      <c r="D55" s="20">
        <f>SUM(D56:D59)</f>
        <v>7</v>
      </c>
      <c r="E55" s="21">
        <f t="shared" si="10"/>
        <v>0.875</v>
      </c>
      <c r="F55" s="20" t="str">
        <f>IF(E55&gt;=0.5,"Đạt","Không đạt")</f>
        <v>Đạt</v>
      </c>
      <c r="G55" s="20">
        <f>SUM(G56:G59)</f>
        <v>8</v>
      </c>
      <c r="H55" s="20">
        <f>SUM(H56:H59)</f>
        <v>8</v>
      </c>
      <c r="I55" s="47">
        <f t="shared" si="8"/>
        <v>1</v>
      </c>
      <c r="J55" s="54" t="str">
        <f>IF(I55&gt;=0.5,"Đạt","Không đạt")</f>
        <v>Đạt</v>
      </c>
    </row>
    <row r="56" ht="72.75" spans="1:10">
      <c r="A56" s="30" t="s">
        <v>109</v>
      </c>
      <c r="B56" s="23">
        <v>2</v>
      </c>
      <c r="C56" s="24">
        <v>2</v>
      </c>
      <c r="D56" s="25">
        <v>1</v>
      </c>
      <c r="E56" s="26">
        <f t="shared" ref="E56:E60" si="11">(D56/B56)</f>
        <v>0.5</v>
      </c>
      <c r="F56" s="34" t="s">
        <v>110</v>
      </c>
      <c r="G56" s="28">
        <v>2</v>
      </c>
      <c r="H56" s="29">
        <v>2</v>
      </c>
      <c r="I56" s="48">
        <f t="shared" si="8"/>
        <v>1</v>
      </c>
      <c r="J56" s="58" t="s">
        <v>111</v>
      </c>
    </row>
    <row r="57" ht="96.75" spans="1:14">
      <c r="A57" s="30" t="s">
        <v>112</v>
      </c>
      <c r="B57" s="23">
        <v>2</v>
      </c>
      <c r="C57" s="24">
        <v>2</v>
      </c>
      <c r="D57" s="25">
        <v>2</v>
      </c>
      <c r="E57" s="26">
        <f t="shared" si="11"/>
        <v>1</v>
      </c>
      <c r="F57" s="34" t="s">
        <v>113</v>
      </c>
      <c r="G57" s="28">
        <v>2</v>
      </c>
      <c r="H57" s="29">
        <v>2</v>
      </c>
      <c r="I57" s="48">
        <f t="shared" si="8"/>
        <v>1</v>
      </c>
      <c r="J57" s="58" t="s">
        <v>114</v>
      </c>
      <c r="N57" s="61"/>
    </row>
    <row r="58" ht="36.75" spans="1:10">
      <c r="A58" s="30" t="s">
        <v>115</v>
      </c>
      <c r="B58" s="23">
        <v>2</v>
      </c>
      <c r="C58" s="24">
        <v>2</v>
      </c>
      <c r="D58" s="25">
        <v>2</v>
      </c>
      <c r="E58" s="26">
        <f t="shared" si="11"/>
        <v>1</v>
      </c>
      <c r="F58" s="34" t="s">
        <v>116</v>
      </c>
      <c r="G58" s="28">
        <v>2</v>
      </c>
      <c r="H58" s="29">
        <v>2</v>
      </c>
      <c r="I58" s="48">
        <f t="shared" si="8"/>
        <v>1</v>
      </c>
      <c r="J58" s="57" t="s">
        <v>117</v>
      </c>
    </row>
    <row r="59" ht="48.75" spans="1:10">
      <c r="A59" s="30" t="s">
        <v>118</v>
      </c>
      <c r="B59" s="23">
        <v>2</v>
      </c>
      <c r="C59" s="24">
        <v>2</v>
      </c>
      <c r="D59" s="25">
        <v>2</v>
      </c>
      <c r="E59" s="26">
        <f t="shared" si="11"/>
        <v>1</v>
      </c>
      <c r="F59" s="34" t="s">
        <v>119</v>
      </c>
      <c r="G59" s="28">
        <v>2</v>
      </c>
      <c r="H59" s="29">
        <v>2</v>
      </c>
      <c r="I59" s="48">
        <f t="shared" si="8"/>
        <v>1</v>
      </c>
      <c r="J59" s="58" t="s">
        <v>120</v>
      </c>
    </row>
    <row r="60" s="1" customFormat="1" ht="57.75" customHeight="1" spans="1:10">
      <c r="A60" s="19" t="s">
        <v>121</v>
      </c>
      <c r="B60" s="20">
        <f>SUM(B61:B62)</f>
        <v>4</v>
      </c>
      <c r="C60" s="20">
        <f>SUM(C61:C62)</f>
        <v>4</v>
      </c>
      <c r="D60" s="20">
        <f>SUM(D61:D62)</f>
        <v>4</v>
      </c>
      <c r="E60" s="21">
        <f t="shared" si="11"/>
        <v>1</v>
      </c>
      <c r="F60" s="20" t="str">
        <f>IF(E60&gt;=0.5,"Đạt","Không đạt")</f>
        <v>Đạt</v>
      </c>
      <c r="G60" s="20">
        <f>SUM(G61:G62)</f>
        <v>3</v>
      </c>
      <c r="H60" s="20">
        <f>SUM(H61:H62)</f>
        <v>3</v>
      </c>
      <c r="I60" s="47">
        <f t="shared" si="8"/>
        <v>0.75</v>
      </c>
      <c r="J60" s="20" t="str">
        <f>IF(I60&gt;=0.5,"Đạt","Không đạt")</f>
        <v>Đạt</v>
      </c>
    </row>
    <row r="61" ht="72.75" spans="1:10">
      <c r="A61" s="30" t="s">
        <v>122</v>
      </c>
      <c r="B61" s="23">
        <v>2</v>
      </c>
      <c r="C61" s="41">
        <v>2</v>
      </c>
      <c r="D61" s="25">
        <v>2</v>
      </c>
      <c r="E61" s="26">
        <f t="shared" ref="E61:E63" si="12">(D61/B61)</f>
        <v>1</v>
      </c>
      <c r="F61" s="34" t="s">
        <v>123</v>
      </c>
      <c r="G61" s="28">
        <v>1</v>
      </c>
      <c r="H61" s="29">
        <v>1</v>
      </c>
      <c r="I61" s="48">
        <f t="shared" si="8"/>
        <v>0.5</v>
      </c>
      <c r="J61" s="34" t="s">
        <v>124</v>
      </c>
    </row>
    <row r="62" ht="48.75" spans="1:10">
      <c r="A62" s="30" t="s">
        <v>125</v>
      </c>
      <c r="B62" s="23">
        <v>2</v>
      </c>
      <c r="C62" s="41">
        <v>2</v>
      </c>
      <c r="D62" s="25">
        <v>2</v>
      </c>
      <c r="E62" s="26">
        <f t="shared" si="12"/>
        <v>1</v>
      </c>
      <c r="F62" s="34" t="s">
        <v>126</v>
      </c>
      <c r="G62" s="28">
        <v>2</v>
      </c>
      <c r="H62" s="29">
        <v>2</v>
      </c>
      <c r="I62" s="48">
        <f t="shared" si="8"/>
        <v>1</v>
      </c>
      <c r="J62" s="34" t="s">
        <v>126</v>
      </c>
    </row>
    <row r="63" s="1" customFormat="1" ht="32.25" spans="1:10">
      <c r="A63" s="42" t="s">
        <v>127</v>
      </c>
      <c r="B63" s="20">
        <f>SUM(B64:B65)</f>
        <v>4</v>
      </c>
      <c r="C63" s="20">
        <f>SUM(C64:C65)</f>
        <v>4</v>
      </c>
      <c r="D63" s="20">
        <f>SUM(D64:D65)</f>
        <v>3</v>
      </c>
      <c r="E63" s="21">
        <f t="shared" si="12"/>
        <v>0.75</v>
      </c>
      <c r="F63" s="20" t="str">
        <f>IF(E63&gt;=0.5,"Đạt","Không đạt")</f>
        <v>Đạt</v>
      </c>
      <c r="G63" s="20">
        <f>SUM(G64:G65)</f>
        <v>2</v>
      </c>
      <c r="H63" s="20">
        <f>SUM(H64:H65)</f>
        <v>2</v>
      </c>
      <c r="I63" s="47">
        <f t="shared" si="8"/>
        <v>0.5</v>
      </c>
      <c r="J63" s="20" t="str">
        <f>IF(I63&gt;=0.5,"Đạt","Không đạt")</f>
        <v>Đạt</v>
      </c>
    </row>
    <row r="64" ht="72.75" spans="1:10">
      <c r="A64" s="43" t="s">
        <v>128</v>
      </c>
      <c r="B64" s="23">
        <v>2</v>
      </c>
      <c r="C64" s="41">
        <v>2</v>
      </c>
      <c r="D64" s="25">
        <v>2</v>
      </c>
      <c r="E64" s="26">
        <f t="shared" ref="E64:E67" si="13">(D64/B64)</f>
        <v>1</v>
      </c>
      <c r="F64" s="34" t="s">
        <v>129</v>
      </c>
      <c r="G64" s="28">
        <v>2</v>
      </c>
      <c r="H64" s="29">
        <v>2</v>
      </c>
      <c r="I64" s="48">
        <f t="shared" si="8"/>
        <v>1</v>
      </c>
      <c r="J64" s="34" t="s">
        <v>130</v>
      </c>
    </row>
    <row r="65" ht="96.75" spans="1:10">
      <c r="A65" s="43" t="s">
        <v>131</v>
      </c>
      <c r="B65" s="23">
        <v>2</v>
      </c>
      <c r="C65" s="41">
        <v>2</v>
      </c>
      <c r="D65" s="25">
        <v>1</v>
      </c>
      <c r="E65" s="26">
        <f t="shared" si="13"/>
        <v>0.5</v>
      </c>
      <c r="F65" s="34" t="s">
        <v>132</v>
      </c>
      <c r="G65" s="28">
        <v>0</v>
      </c>
      <c r="H65" s="29">
        <v>0</v>
      </c>
      <c r="I65" s="48">
        <f t="shared" si="8"/>
        <v>0</v>
      </c>
      <c r="J65" s="34" t="s">
        <v>133</v>
      </c>
    </row>
    <row r="66" s="1" customFormat="1" ht="48" spans="1:10">
      <c r="A66" s="62" t="s">
        <v>134</v>
      </c>
      <c r="B66" s="16">
        <f>SUM(B67,B72,B75)</f>
        <v>16</v>
      </c>
      <c r="C66" s="16">
        <f>SUM(C67,C72,C75)</f>
        <v>16</v>
      </c>
      <c r="D66" s="16">
        <f>SUM(D67,D72,D75)</f>
        <v>14</v>
      </c>
      <c r="E66" s="17">
        <f t="shared" si="13"/>
        <v>0.875</v>
      </c>
      <c r="F66" s="18" t="str">
        <f>IF(E66&gt;=0.5,"Đạt","Không đạt")</f>
        <v>Đạt</v>
      </c>
      <c r="G66" s="16">
        <f>SUM(G67,G72,G75)</f>
        <v>8</v>
      </c>
      <c r="H66" s="16">
        <f>SUM(H67,H72,H75)</f>
        <v>8</v>
      </c>
      <c r="I66" s="17">
        <f t="shared" si="8"/>
        <v>0.5</v>
      </c>
      <c r="J66" s="18" t="str">
        <f>IF(I66&gt;=0.5,"Đạt","Không đạt")</f>
        <v>Đạt</v>
      </c>
    </row>
    <row r="67" s="1" customFormat="1" ht="32.25" spans="1:10">
      <c r="A67" s="42" t="s">
        <v>135</v>
      </c>
      <c r="B67" s="20">
        <f>SUM(B68:B71)</f>
        <v>8</v>
      </c>
      <c r="C67" s="20">
        <f>SUM(C68:C71)</f>
        <v>8</v>
      </c>
      <c r="D67" s="20">
        <f>SUM(D68:D71)</f>
        <v>8</v>
      </c>
      <c r="E67" s="21">
        <f t="shared" si="13"/>
        <v>1</v>
      </c>
      <c r="F67" s="20" t="str">
        <f>IF(E67&gt;=0.5,"Đạt","Không đạt")</f>
        <v>Đạt</v>
      </c>
      <c r="G67" s="20">
        <f>SUM(G68:G71)</f>
        <v>3</v>
      </c>
      <c r="H67" s="20">
        <f>SUM(H68:H71)</f>
        <v>3</v>
      </c>
      <c r="I67" s="47">
        <f t="shared" si="8"/>
        <v>0.375</v>
      </c>
      <c r="J67" s="20" t="str">
        <f>IF(I67&gt;=0.5,"Đạt","Không đạt")</f>
        <v>Không đạt</v>
      </c>
    </row>
    <row r="68" ht="72.75" spans="1:10">
      <c r="A68" s="43" t="s">
        <v>136</v>
      </c>
      <c r="B68" s="23">
        <v>2</v>
      </c>
      <c r="C68" s="41">
        <v>2</v>
      </c>
      <c r="D68" s="25">
        <v>2</v>
      </c>
      <c r="E68" s="26">
        <f t="shared" ref="E68:E72" si="14">(D68/B68)</f>
        <v>1</v>
      </c>
      <c r="F68" s="34" t="s">
        <v>137</v>
      </c>
      <c r="G68" s="28">
        <v>1</v>
      </c>
      <c r="H68" s="29">
        <v>1</v>
      </c>
      <c r="I68" s="48">
        <f t="shared" si="8"/>
        <v>0.5</v>
      </c>
      <c r="J68" s="34" t="s">
        <v>138</v>
      </c>
    </row>
    <row r="69" ht="16.5" spans="1:10">
      <c r="A69" s="43" t="s">
        <v>139</v>
      </c>
      <c r="B69" s="23">
        <v>2</v>
      </c>
      <c r="C69" s="41">
        <v>2</v>
      </c>
      <c r="D69" s="25">
        <v>2</v>
      </c>
      <c r="E69" s="26">
        <f t="shared" si="14"/>
        <v>1</v>
      </c>
      <c r="F69" s="34" t="s">
        <v>140</v>
      </c>
      <c r="G69" s="28">
        <v>2</v>
      </c>
      <c r="H69" s="29">
        <v>2</v>
      </c>
      <c r="I69" s="48">
        <f t="shared" si="8"/>
        <v>1</v>
      </c>
      <c r="J69" s="34" t="s">
        <v>140</v>
      </c>
    </row>
    <row r="70" ht="60.75" spans="1:10">
      <c r="A70" s="43" t="s">
        <v>141</v>
      </c>
      <c r="B70" s="23">
        <v>2</v>
      </c>
      <c r="C70" s="41">
        <v>2</v>
      </c>
      <c r="D70" s="25">
        <v>2</v>
      </c>
      <c r="E70" s="26">
        <f t="shared" si="14"/>
        <v>1</v>
      </c>
      <c r="F70" s="34" t="s">
        <v>142</v>
      </c>
      <c r="G70" s="28">
        <v>0</v>
      </c>
      <c r="H70" s="29">
        <v>0</v>
      </c>
      <c r="I70" s="48">
        <f t="shared" si="8"/>
        <v>0</v>
      </c>
      <c r="J70" s="34"/>
    </row>
    <row r="71" ht="60.75" spans="1:10">
      <c r="A71" s="43" t="s">
        <v>143</v>
      </c>
      <c r="B71" s="23">
        <v>2</v>
      </c>
      <c r="C71" s="41">
        <v>2</v>
      </c>
      <c r="D71" s="25">
        <v>2</v>
      </c>
      <c r="E71" s="26">
        <f t="shared" si="14"/>
        <v>1</v>
      </c>
      <c r="F71" s="34" t="s">
        <v>144</v>
      </c>
      <c r="G71" s="28">
        <v>0</v>
      </c>
      <c r="H71" s="29">
        <v>0</v>
      </c>
      <c r="I71" s="48">
        <f t="shared" si="8"/>
        <v>0</v>
      </c>
      <c r="J71" s="34"/>
    </row>
    <row r="72" s="1" customFormat="1" ht="48" spans="1:10">
      <c r="A72" s="42" t="s">
        <v>145</v>
      </c>
      <c r="B72" s="20">
        <f>SUM(B73:B74)</f>
        <v>4</v>
      </c>
      <c r="C72" s="20">
        <f>SUM(C73:C74)</f>
        <v>4</v>
      </c>
      <c r="D72" s="20">
        <f>SUM(D73:D74)</f>
        <v>4</v>
      </c>
      <c r="E72" s="21">
        <f t="shared" si="14"/>
        <v>1</v>
      </c>
      <c r="F72" s="20" t="str">
        <f>IF(E72&gt;=0.5,"Đạt","Không đạt")</f>
        <v>Đạt</v>
      </c>
      <c r="G72" s="20">
        <f>SUM(G73:G74)</f>
        <v>3</v>
      </c>
      <c r="H72" s="20">
        <f>SUM(H73:H74)</f>
        <v>3</v>
      </c>
      <c r="I72" s="47">
        <f t="shared" si="8"/>
        <v>0.75</v>
      </c>
      <c r="J72" s="20" t="str">
        <f>IF(I72&gt;=0.5,"Đạt","Không đạt")</f>
        <v>Đạt</v>
      </c>
    </row>
    <row r="73" ht="36.75" spans="1:10">
      <c r="A73" s="43" t="s">
        <v>146</v>
      </c>
      <c r="B73" s="23">
        <v>2</v>
      </c>
      <c r="C73" s="41">
        <v>2</v>
      </c>
      <c r="D73" s="25">
        <v>2</v>
      </c>
      <c r="E73" s="26">
        <f t="shared" ref="E73:E75" si="15">(D73/B73)</f>
        <v>1</v>
      </c>
      <c r="F73" s="34" t="s">
        <v>147</v>
      </c>
      <c r="G73" s="28">
        <v>2</v>
      </c>
      <c r="H73" s="29">
        <v>2</v>
      </c>
      <c r="I73" s="48">
        <f t="shared" si="8"/>
        <v>1</v>
      </c>
      <c r="J73" s="34" t="s">
        <v>148</v>
      </c>
    </row>
    <row r="74" ht="72.75" spans="1:10">
      <c r="A74" s="43" t="s">
        <v>149</v>
      </c>
      <c r="B74" s="23">
        <v>2</v>
      </c>
      <c r="C74" s="41">
        <v>2</v>
      </c>
      <c r="D74" s="25">
        <v>2</v>
      </c>
      <c r="E74" s="26">
        <f t="shared" si="15"/>
        <v>1</v>
      </c>
      <c r="F74" s="34" t="s">
        <v>150</v>
      </c>
      <c r="G74" s="28">
        <v>1</v>
      </c>
      <c r="H74" s="29">
        <v>1</v>
      </c>
      <c r="I74" s="48">
        <f t="shared" si="8"/>
        <v>0.5</v>
      </c>
      <c r="J74" s="34" t="s">
        <v>151</v>
      </c>
    </row>
    <row r="75" s="1" customFormat="1" ht="32.25" spans="1:10">
      <c r="A75" s="42" t="s">
        <v>152</v>
      </c>
      <c r="B75" s="20">
        <f>SUM(B76:B77)</f>
        <v>4</v>
      </c>
      <c r="C75" s="20">
        <f>SUM(C76:C77)</f>
        <v>4</v>
      </c>
      <c r="D75" s="20">
        <f>SUM(D76:D77)</f>
        <v>2</v>
      </c>
      <c r="E75" s="21">
        <f t="shared" si="15"/>
        <v>0.5</v>
      </c>
      <c r="F75" s="20" t="str">
        <f>IF(E75&gt;=0.5,"Đạt","Không đạt")</f>
        <v>Đạt</v>
      </c>
      <c r="G75" s="20">
        <f>SUM(G76:G77)</f>
        <v>2</v>
      </c>
      <c r="H75" s="20">
        <f>SUM(H76:H77)</f>
        <v>2</v>
      </c>
      <c r="I75" s="47">
        <f t="shared" si="8"/>
        <v>0.5</v>
      </c>
      <c r="J75" s="20" t="str">
        <f>IF(I75&gt;=0.5,"Đạt","Không đạt")</f>
        <v>Đạt</v>
      </c>
    </row>
    <row r="76" ht="24.75" spans="1:10">
      <c r="A76" s="43" t="s">
        <v>153</v>
      </c>
      <c r="B76" s="23">
        <v>2</v>
      </c>
      <c r="C76" s="41">
        <v>2</v>
      </c>
      <c r="D76" s="25">
        <v>1</v>
      </c>
      <c r="E76" s="26">
        <f t="shared" ref="E76:E79" si="16">(D76/B76)</f>
        <v>0.5</v>
      </c>
      <c r="F76" s="34" t="s">
        <v>154</v>
      </c>
      <c r="G76" s="28">
        <v>2</v>
      </c>
      <c r="H76" s="29">
        <v>2</v>
      </c>
      <c r="I76" s="48">
        <f t="shared" si="8"/>
        <v>1</v>
      </c>
      <c r="J76" s="34" t="s">
        <v>154</v>
      </c>
    </row>
    <row r="77" ht="36.75" spans="1:10">
      <c r="A77" s="43" t="s">
        <v>155</v>
      </c>
      <c r="B77" s="23">
        <v>2</v>
      </c>
      <c r="C77" s="41">
        <v>2</v>
      </c>
      <c r="D77" s="25">
        <v>1</v>
      </c>
      <c r="E77" s="26">
        <f t="shared" si="16"/>
        <v>0.5</v>
      </c>
      <c r="F77" s="34" t="s">
        <v>156</v>
      </c>
      <c r="G77" s="28">
        <v>0</v>
      </c>
      <c r="H77" s="29">
        <v>0</v>
      </c>
      <c r="I77" s="48">
        <f t="shared" si="8"/>
        <v>0</v>
      </c>
      <c r="J77" s="34"/>
    </row>
    <row r="78" ht="16.5" spans="1:10">
      <c r="A78" s="63" t="s">
        <v>157</v>
      </c>
      <c r="B78" s="64">
        <f>SUM(B16,B30,B66)</f>
        <v>88</v>
      </c>
      <c r="C78" s="65">
        <f>SUM(C16,C30,C66)</f>
        <v>88</v>
      </c>
      <c r="D78" s="66">
        <f>SUM(D16,D30,D66)</f>
        <v>80</v>
      </c>
      <c r="E78" s="67">
        <f t="shared" si="16"/>
        <v>0.909090909090909</v>
      </c>
      <c r="F78" s="24"/>
      <c r="G78" s="68">
        <f>SUM(G16,G30,G66)</f>
        <v>65</v>
      </c>
      <c r="H78" s="66">
        <f>SUM(H16,H30,H66)</f>
        <v>65</v>
      </c>
      <c r="I78" s="67">
        <f t="shared" si="8"/>
        <v>0.738636363636364</v>
      </c>
      <c r="J78" s="24"/>
    </row>
    <row r="79" ht="16.5" spans="1:10">
      <c r="A79" s="63" t="s">
        <v>158</v>
      </c>
      <c r="B79" s="64">
        <v>100</v>
      </c>
      <c r="C79" s="65">
        <f>(C78*B79)/B78</f>
        <v>100</v>
      </c>
      <c r="D79" s="69">
        <f>(D78*B79)/B78</f>
        <v>90.9090909090909</v>
      </c>
      <c r="E79" s="67">
        <f t="shared" si="16"/>
        <v>0.909090909090909</v>
      </c>
      <c r="F79" s="24"/>
      <c r="G79" s="70">
        <f>(G78/B78)*100</f>
        <v>73.8636363636364</v>
      </c>
      <c r="H79" s="69">
        <f>(H78*B79)/B78</f>
        <v>73.8636363636364</v>
      </c>
      <c r="I79" s="67">
        <f t="shared" si="8"/>
        <v>0.738636363636364</v>
      </c>
      <c r="J79" s="24"/>
    </row>
    <row r="80" ht="36" customHeight="1" spans="1:10">
      <c r="A80" s="63" t="s">
        <v>159</v>
      </c>
      <c r="B80" s="71"/>
      <c r="C80" s="71"/>
      <c r="D80" s="72" t="str">
        <f>IF(AND(E17&lt;0.5),"Không đạt",IF(AND(E24&lt;0.5),"Không đạt",IF(AND(E27&lt;0.5),"Không đạt",IF(AND(E31&lt;0.5),"Không đạt",IF(AND(E34&lt;0.5),"Không đạt",IF(AND(E41&lt;0.5),"Không đạt",IF(AND(E46&lt;0.5),"Không đạt",IF(AND(E49&lt;0.5),"Không đạt",IF(AND(E52&lt;0.5),"Không đạt",IF(AND(E55&lt;0.5),"Không đạt",IF(AND(E60&lt;0.5),"Không đạt",IF(AND(E63&lt;0.5),"Không đạt",IF(AND(E67&lt;0.5),"Không đạt",IF(AND(E72&lt;0.5),"Không đạt",IF(AND(E75&lt;0.5),"Không đạt",IF(AND(D79&gt;=80),"A",IF(AND(D79&gt;=65,D79&lt;79),"B",IF(AND(D79&gt;=50,D79&lt;64),"C","Không đạt"))))))))))))))))))</f>
        <v>A</v>
      </c>
      <c r="E80" s="73"/>
      <c r="F80" s="65" t="str">
        <f>IF(E17&lt;0.5,"Có Tiêu chuẩn dưới 50%",IF(AND(E24&lt;0.5),"Có Tiêu chuẩn dưới 50%",IF(AND(E27&lt;0.5),"Có Tiêu chuẩn dưới 50%",IF(AND(E31&lt;0.5),"Có Tiêu chuẩn dưới 50%",IF(AND(E34&lt;0.5),"Có Tiêu chuẩn dưới 50%",IF(AND(E41&lt;0.5),"Có Tiêu chuẩn dưới 50%",IF(AND(E46&lt;0.5),"Có Tiêu chuẩn dưới 50%",IF(AND(E49&lt;0.5),"Có Tiêu chuẩn dưới 50%",IF(AND(E52&lt;0.5),"Có Tiêu chuẩn dưới 50%",IF(AND(E55&lt;0.5),"Có Tiêu chuẩn dưới 50%",IF(AND(E60&lt;0.5),"Có Tiêu chuẩn dưới 50%",IF(AND(E63&lt;0.5),"Có Tiêu chuẩn dưới 50%",IF(AND(E67&lt;0.5),"Có Tiêu chuẩn dưới 50%",IF(AND(E72&lt;0.5),"Có Tiêu chuẩn dưới 50%",IF(AND(E75&lt;0.5),"Có Tiêu chuẩn dưới 50%","Tất cả các Tiêu chuẩn đạt trên 50%")))))))))))))))</f>
        <v>Tất cả các Tiêu chuẩn đạt trên 50%</v>
      </c>
      <c r="G80" s="24"/>
      <c r="H80" s="72" t="str">
        <f>IF(AND(I17&lt;0.5),"Không đạt",IF(AND(I24&lt;0.5),"Không đạt",IF(AND(I27&lt;0.5),"Không đạt",IF(AND(I31&lt;0.5),"Không đạt",IF(AND(I34&lt;0.5),"Không đạt",IF(AND(I41&lt;0.5),"Không đạt",IF(AND(I46&lt;0.5),"Không đạt",IF(AND(I49&lt;0.5),"Không đạt",IF(AND(I52&lt;0.5),"Không đạt",IF(AND(I55&lt;0.5),"Không đạt",IF(AND(I60&lt;0.5),"Không đạt",IF(AND(I63&lt;0.5),"Không đạt",IF(AND(I67&lt;0.5),"Không đạt",IF(AND(I72&lt;0.5),"Không đạt",IF(AND(I75&lt;0.5),"Không đạt",IF(AND(H79&gt;=80),"A",IF(AND(H79&gt;=65,H79&lt;79),"B",IF(AND(H79&gt;=50,H79&lt;64),"C","Không đạt"))))))))))))))))))</f>
        <v>Không đạt</v>
      </c>
      <c r="I80" s="73"/>
      <c r="J80" s="65" t="str">
        <f>IF(I17&lt;0.5,"Có Tiêu chuẩn dưới 50%",IF(AND(I24&lt;0.5),"Có Tiêu chuẩn dưới 50%",IF(AND(I27&lt;0.5),"Có Tiêu chuẩn dưới 50%",IF(AND(I31&lt;0.5),"Có Tiêu chuẩn dưới 50%",IF(AND(I34&lt;0.5),"Có Tiêu chuẩn dưới 50%",IF(AND(I41&lt;0.5),"Có Tiêu chuẩn dưới 50%",IF(AND(I46&lt;0.5),"Có Tiêu chuẩn dưới 50%",IF(AND(I49&lt;0.5),"Có Tiêu chuẩn dưới 50%",IF(AND(I52&lt;0.5),"Có Tiêu chuẩn dưới 50%",IF(AND(I55&lt;0.5),"Có Tiêu chuẩn dưới 50%",IF(AND(I60&lt;0.5),"Có Tiêu chuẩn dưới 50%",IF(AND(I63&lt;0.5),"Có Tiêu chuẩn dưới 50%",IF(AND(I67&lt;0.5),"Có Tiêu chuẩn dưới 50%",IF(AND(I72&lt;0.5),"Có Tiêu chuẩn dưới 50%",IF(AND(I75&lt;0.5),"Có Tiêu chuẩn dưới 50%","Tất cả các Tiêu chuẩn đạt trên 50%")))))))))))))))</f>
        <v>Có Tiêu chuẩn dưới 50%</v>
      </c>
    </row>
    <row r="82" ht="63.6" customHeight="1" spans="1:10">
      <c r="A82" s="74" t="s">
        <v>160</v>
      </c>
      <c r="B82" s="75"/>
      <c r="C82" s="75"/>
      <c r="D82" s="75"/>
      <c r="E82" s="75"/>
      <c r="H82" s="76" t="s">
        <v>161</v>
      </c>
      <c r="I82" s="84"/>
      <c r="J82" s="84"/>
    </row>
    <row r="86" ht="15.6" customHeight="1" spans="1:10">
      <c r="A86" s="77" t="s">
        <v>162</v>
      </c>
      <c r="B86" s="77"/>
      <c r="C86" s="77"/>
      <c r="D86" s="77"/>
      <c r="I86" s="85" t="s">
        <v>163</v>
      </c>
      <c r="J86" s="86"/>
    </row>
    <row r="87" ht="16.5" spans="2:5">
      <c r="B87" s="78"/>
      <c r="C87" s="78"/>
      <c r="D87" s="79"/>
      <c r="E87" s="79"/>
    </row>
    <row r="88" ht="16.5" spans="2:5">
      <c r="B88" s="80"/>
      <c r="C88" s="80"/>
      <c r="D88" s="81"/>
      <c r="E88" s="81"/>
    </row>
    <row r="89" ht="16.5" spans="2:5">
      <c r="B89" s="82"/>
      <c r="C89" s="82"/>
      <c r="D89" s="83"/>
      <c r="E89" s="83"/>
    </row>
  </sheetData>
  <mergeCells count="17">
    <mergeCell ref="A6:J6"/>
    <mergeCell ref="A7:J7"/>
    <mergeCell ref="A8:J8"/>
    <mergeCell ref="A9:J9"/>
    <mergeCell ref="A10:J10"/>
    <mergeCell ref="A12:J12"/>
    <mergeCell ref="D14:F14"/>
    <mergeCell ref="G14:J14"/>
    <mergeCell ref="D80:E80"/>
    <mergeCell ref="H80:I80"/>
    <mergeCell ref="A82:E82"/>
    <mergeCell ref="H82:J82"/>
    <mergeCell ref="A86:D86"/>
    <mergeCell ref="I86:J86"/>
    <mergeCell ref="A14:A15"/>
    <mergeCell ref="B14:B15"/>
    <mergeCell ref="C14:C15"/>
  </mergeCells>
  <hyperlinks>
    <hyperlink ref="A25" r:id="rId2" display="  + Đối vối giáo viên, giảng viên không chuyên ngành ngoại ngữ: Có trình độ ngoại ngữ Bậc 2 (A2) theo quy định tại Thông tư số 01/2014/TT-BGDĐT ngày 24/01/2014 của Bộ Giáo dục và Đào tạo ban hành Khung năng lực ngoại ngữ 6 bậc dùng cho Việt Nam hoặc tương đương trở lên. &#10;+ Đối với giáo viên, giảng viên chuyên ngành ngoại ngữ (giáo viên, giảng viên tổ Anh văn thuộc Khoa KHCB): Có trình độ ngoại ngữ Bậc 5 (C1) theo quy định tại Thông tư số 01/2014/TT-BGDĐT ngày 24/01/2014 của Bộ Giáo dục và Đào tạo ban hành Khung năng lực ngoại ngữ 6 bậc dùng cho Việt Nam hoặc tương đương trở lên. Và trình độ ngoại ngữ thứ hai phải đạt Bậc 2 (A2) theo quy định tại Thông tư số 01/2014/TT-BGDĐT."/>
    <hyperlink ref="A28" r:id="rId3" display=" +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
  </hyperlinks>
  <pageMargins left="0.699305555555556" right="0.45" top="0.5" bottom="0.5" header="0.3" footer="0.3"/>
  <pageSetup paperSize="9" orientation="landscape"/>
  <headerFooter/>
  <drawing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5"/>
  <sheetData/>
  <pageMargins left="0.699305555555556" right="0.699305555555556" top="0.75" bottom="0.75" header="0.3" footer="0.3"/>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5"/>
  <sheetData/>
  <pageMargins left="0.699305555555556" right="0.699305555555556" top="0.75" bottom="0.75" header="0.3" footer="0.3"/>
  <headerFooter/>
</worksheet>
</file>

<file path=docProps/app.xml><?xml version="1.0" encoding="utf-8"?>
<Properties xmlns="http://schemas.openxmlformats.org/officeDocument/2006/extended-properties" xmlns:vt="http://schemas.openxmlformats.org/officeDocument/2006/docPropsVTypes">
  <Company>Office Black Edition - tum0r</Company>
  <Application>Microsoft Excel</Application>
  <HeadingPairs>
    <vt:vector size="2" baseType="variant">
      <vt:variant>
        <vt:lpstr>工作表</vt:lpstr>
      </vt:variant>
      <vt:variant>
        <vt:i4>3</vt:i4>
      </vt:variant>
    </vt:vector>
  </HeadingPairs>
  <TitlesOfParts>
    <vt:vector size="3" baseType="lpstr">
      <vt:lpstr>ĐÁNH GIÁ GV</vt:lpstr>
      <vt:lpstr>Sheet2</vt:lpstr>
      <vt:lpstr>Sheet3</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TaMinhCuong</dc:creator>
  <cp:lastModifiedBy>WIN7</cp:lastModifiedBy>
  <dcterms:created xsi:type="dcterms:W3CDTF">2018-04-22T04:07:00Z</dcterms:created>
  <cp:lastPrinted>2018-04-25T12:35:00Z</cp:lastPrinted>
  <dcterms:modified xsi:type="dcterms:W3CDTF">2018-05-16T00:57:48Z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1033-10.2.0.6020</vt:lpwstr>
  </property>
</Properties>
</file>